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240" windowHeight="6810" activeTab="0"/>
  </bookViews>
  <sheets>
    <sheet name="1" sheetId="1" r:id="rId1"/>
    <sheet name="2" sheetId="2" r:id="rId2"/>
  </sheets>
  <definedNames>
    <definedName name="a">'1'!$V$3</definedName>
    <definedName name="čas">'1'!$V$6</definedName>
    <definedName name="d">'1'!$B$33</definedName>
    <definedName name="g">'1'!$D$33</definedName>
    <definedName name="h">'1'!$AF$22</definedName>
    <definedName name="hm">'2'!$I$29</definedName>
    <definedName name="ho">'2'!$H$29</definedName>
    <definedName name="m">'1'!$C$33</definedName>
    <definedName name="perioda">'1'!$X$7</definedName>
    <definedName name="t">'2'!$V$2</definedName>
    <definedName name="vh">'1'!$AC$14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<sst xmlns="http://schemas.openxmlformats.org/spreadsheetml/2006/main" count="134" uniqueCount="94">
  <si>
    <t>d</t>
  </si>
  <si>
    <t>m</t>
  </si>
  <si>
    <t>g</t>
  </si>
  <si>
    <t>A</t>
  </si>
  <si>
    <t>B</t>
  </si>
  <si>
    <t>S</t>
  </si>
  <si>
    <t>úroveň ho</t>
  </si>
  <si>
    <t>min U = U(ho)</t>
  </si>
  <si>
    <r>
      <t>min U = -mgd(2 - 3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>)</t>
    </r>
  </si>
  <si>
    <t>[ho;0]</t>
  </si>
  <si>
    <t>[ho;U(ho)]</t>
  </si>
  <si>
    <t>[hm;0]</t>
  </si>
  <si>
    <t>Potenciál U</t>
  </si>
  <si>
    <t>krok h</t>
  </si>
  <si>
    <t>t</t>
  </si>
  <si>
    <t>-</t>
  </si>
  <si>
    <t>Δt</t>
  </si>
  <si>
    <r>
      <t>graf U(h) = mg(2(h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+d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) - h - 2d)</t>
    </r>
  </si>
  <si>
    <t>Δh</t>
  </si>
  <si>
    <t>graf vh(h), va(h)</t>
  </si>
  <si>
    <t>Δh=hm/100</t>
  </si>
  <si>
    <t>va_i</t>
  </si>
  <si>
    <t>h_i</t>
  </si>
  <si>
    <t>i</t>
  </si>
  <si>
    <t>vh_i</t>
  </si>
  <si>
    <t>Rychlosti</t>
  </si>
  <si>
    <t>[ho;1,10*U(ho)]</t>
  </si>
  <si>
    <t>[hm;0,10*U(ho)]</t>
  </si>
  <si>
    <t>va^2</t>
  </si>
  <si>
    <t>vh^2</t>
  </si>
  <si>
    <t>K</t>
  </si>
  <si>
    <t>[ho;K(ho)]</t>
  </si>
  <si>
    <t>hybnost</t>
  </si>
  <si>
    <t>soustavy</t>
  </si>
  <si>
    <t>Popis křivek grafu</t>
  </si>
  <si>
    <t>vh</t>
  </si>
  <si>
    <t>va</t>
  </si>
  <si>
    <t>p</t>
  </si>
  <si>
    <r>
      <t>h</t>
    </r>
    <r>
      <rPr>
        <b/>
        <vertAlign val="subscript"/>
        <sz val="12"/>
        <rFont val="Arial"/>
        <family val="2"/>
      </rPr>
      <t>o</t>
    </r>
  </si>
  <si>
    <r>
      <t>h</t>
    </r>
    <r>
      <rPr>
        <b/>
        <vertAlign val="subscript"/>
        <sz val="12"/>
        <rFont val="Arial"/>
        <family val="2"/>
      </rPr>
      <t>m</t>
    </r>
  </si>
  <si>
    <r>
      <t>U(h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</t>
    </r>
  </si>
  <si>
    <t>0;T/2</t>
  </si>
  <si>
    <t>T/2;T</t>
  </si>
  <si>
    <t>Ek</t>
  </si>
  <si>
    <t>p = m(vh+2va)</t>
  </si>
  <si>
    <t xml:space="preserve"> -p</t>
  </si>
  <si>
    <t xml:space="preserve"> -va_i</t>
  </si>
  <si>
    <t xml:space="preserve"> -vh_i</t>
  </si>
  <si>
    <t>Časová závislost</t>
  </si>
  <si>
    <t>hi</t>
  </si>
  <si>
    <t>Reálný pohyb h(t)</t>
  </si>
  <si>
    <t>potenciál</t>
  </si>
  <si>
    <t>h(t)</t>
  </si>
  <si>
    <t>! !</t>
  </si>
  <si>
    <t>KDYŽ(t&gt;AN$17/2;99;KDYŽ(t&gt;=AO1019;AL1019;0))</t>
  </si>
  <si>
    <t>T/2</t>
  </si>
  <si>
    <t>půlperioda</t>
  </si>
  <si>
    <r>
      <t>a</t>
    </r>
    <r>
      <rPr>
        <sz val="10"/>
        <rFont val="Arial"/>
        <family val="0"/>
      </rPr>
      <t>(deg)</t>
    </r>
  </si>
  <si>
    <t>a(rad)</t>
  </si>
  <si>
    <t>Sestava</t>
  </si>
  <si>
    <t>L</t>
  </si>
  <si>
    <t>C</t>
  </si>
  <si>
    <t>mez B</t>
  </si>
  <si>
    <t>L*</t>
  </si>
  <si>
    <t>K*</t>
  </si>
  <si>
    <t>A*</t>
  </si>
  <si>
    <t>B*</t>
  </si>
  <si>
    <t>C*</t>
  </si>
  <si>
    <t>level ho</t>
  </si>
  <si>
    <t>lovel hm</t>
  </si>
  <si>
    <t>U(h)</t>
  </si>
  <si>
    <t>E(h)</t>
  </si>
  <si>
    <t xml:space="preserve"> -E(h)</t>
  </si>
  <si>
    <t>počátek</t>
  </si>
  <si>
    <t xml:space="preserve"> h(t)</t>
  </si>
  <si>
    <t>Max</t>
  </si>
  <si>
    <t>Min(x)</t>
  </si>
  <si>
    <t>Meze y</t>
  </si>
  <si>
    <t>a(t)</t>
  </si>
  <si>
    <t>U(t)</t>
  </si>
  <si>
    <t>va(t)</t>
  </si>
  <si>
    <t>Ek(t)</t>
  </si>
  <si>
    <t>vh(t)</t>
  </si>
  <si>
    <t>rychlosti</t>
  </si>
  <si>
    <t>Z A D Á N Í</t>
  </si>
  <si>
    <r>
      <t>U = mg [ 2(h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+d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)</t>
    </r>
    <r>
      <rPr>
        <vertAlign val="superscript"/>
        <sz val="12"/>
        <rFont val="Arial"/>
        <family val="2"/>
      </rPr>
      <t>1/2</t>
    </r>
    <r>
      <rPr>
        <sz val="12"/>
        <rFont val="Arial"/>
        <family val="0"/>
      </rPr>
      <t xml:space="preserve"> - h - 2d ]</t>
    </r>
  </si>
  <si>
    <t>Tiskni souvisle F9 !</t>
  </si>
  <si>
    <t>Potenciál kmity</t>
  </si>
  <si>
    <t>x=ho+Δx</t>
  </si>
  <si>
    <t>y=U(ho)+ΔU</t>
  </si>
  <si>
    <t>k</t>
  </si>
  <si>
    <r>
      <t>v</t>
    </r>
    <r>
      <rPr>
        <vertAlign val="subscript"/>
        <sz val="12"/>
        <rFont val="Arial"/>
        <family val="2"/>
      </rPr>
      <t>h</t>
    </r>
    <r>
      <rPr>
        <sz val="12"/>
        <rFont val="Arial"/>
        <family val="0"/>
      </rPr>
      <t xml:space="preserve"> = sign(t - T/2) Iv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0"/>
      </rPr>
      <t>I [1+(d/h)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] = sign(t - T/2) [ (2g (h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+d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  <r>
      <rPr>
        <sz val="12"/>
        <rFont val="Arial"/>
        <family val="0"/>
      </rPr>
      <t>(2d+h-(h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+d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)</t>
    </r>
    <r>
      <rPr>
        <vertAlign val="superscript"/>
        <sz val="12"/>
        <rFont val="Arial"/>
        <family val="2"/>
      </rPr>
      <t>1/2</t>
    </r>
    <r>
      <rPr>
        <sz val="12"/>
        <rFont val="Arial"/>
        <family val="0"/>
      </rPr>
      <t>) (3h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+d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) ]</t>
    </r>
    <r>
      <rPr>
        <vertAlign val="superscript"/>
        <sz val="12"/>
        <rFont val="Arial"/>
        <family val="2"/>
      </rPr>
      <t>-1/2</t>
    </r>
  </si>
  <si>
    <r>
      <t>v</t>
    </r>
    <r>
      <rPr>
        <vertAlign val="subscript"/>
        <sz val="12"/>
        <rFont val="Arial"/>
        <family val="2"/>
      </rPr>
      <t>a</t>
    </r>
    <r>
      <rPr>
        <sz val="12"/>
        <rFont val="Arial"/>
        <family val="0"/>
      </rPr>
      <t xml:space="preserve"> = sign(T/2 - t) [ (2gh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(2d+h-(h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+d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)</t>
    </r>
    <r>
      <rPr>
        <vertAlign val="superscript"/>
        <sz val="12"/>
        <rFont val="Arial"/>
        <family val="2"/>
      </rPr>
      <t>1/2</t>
    </r>
    <r>
      <rPr>
        <sz val="12"/>
        <rFont val="Arial"/>
        <family val="0"/>
      </rPr>
      <t>)/(3h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+d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) ]</t>
    </r>
    <r>
      <rPr>
        <vertAlign val="superscript"/>
        <sz val="12"/>
        <rFont val="Arial"/>
        <family val="2"/>
      </rPr>
      <t>-1/2</t>
    </r>
  </si>
  <si>
    <t>Autor:  RNDr. Ivan Charvát, CSc.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</si>
</sst>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</numFmts>
  <fonts count="1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vertAlign val="sub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sz val="4.5"/>
      <name val="Arial"/>
      <family val="0"/>
    </font>
    <font>
      <sz val="4.75"/>
      <name val="Arial"/>
      <family val="0"/>
    </font>
    <font>
      <sz val="11"/>
      <name val="Arial"/>
      <family val="2"/>
    </font>
    <font>
      <b/>
      <vertAlign val="subscript"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2"/>
      <name val="Arial"/>
      <family val="2"/>
    </font>
    <font>
      <b/>
      <sz val="12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/>
    </xf>
    <xf numFmtId="2" fontId="2" fillId="2" borderId="0" xfId="0" applyNumberFormat="1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1" fontId="1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1" fontId="8" fillId="3" borderId="0" xfId="0" applyNumberFormat="1" applyFont="1" applyFill="1" applyAlignment="1">
      <alignment horizontal="center" vertical="center"/>
    </xf>
    <xf numFmtId="2" fontId="8" fillId="4" borderId="0" xfId="0" applyNumberFormat="1" applyFont="1" applyFill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/>
    </xf>
    <xf numFmtId="2" fontId="7" fillId="6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/>
    </xf>
    <xf numFmtId="2" fontId="1" fillId="7" borderId="0" xfId="0" applyNumberFormat="1" applyFont="1" applyFill="1" applyAlignment="1">
      <alignment horizontal="left" vertical="center"/>
    </xf>
    <xf numFmtId="2" fontId="8" fillId="7" borderId="0" xfId="0" applyNumberFormat="1" applyFont="1" applyFill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8" borderId="5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Alignment="1">
      <alignment horizontal="left" vertical="center"/>
    </xf>
    <xf numFmtId="2" fontId="17" fillId="2" borderId="0" xfId="0" applyNumberFormat="1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Potenciál  U = U(h)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275"/>
          <c:w val="0.92925"/>
          <c:h val="0.77625"/>
        </c:manualLayout>
      </c:layout>
      <c:scatterChart>
        <c:scatterStyle val="lineMarker"/>
        <c:varyColors val="0"/>
        <c:ser>
          <c:idx val="0"/>
          <c:order val="0"/>
          <c:tx>
            <c:v>U(h)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1!$V$26:$V$126</c:f>
              <c:numCache/>
            </c:numRef>
          </c:xVal>
          <c:yVal>
            <c:numRef>
              <c:f>1!$W$26:$W$126</c:f>
              <c:numCache/>
            </c:numRef>
          </c:yVal>
          <c:smooth val="0"/>
        </c:ser>
        <c:ser>
          <c:idx val="1"/>
          <c:order val="1"/>
          <c:tx>
            <c:v>level ho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ho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Uo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1!$V$15:$V$16</c:f>
              <c:numCache/>
            </c:numRef>
          </c:xVal>
          <c:yVal>
            <c:numRef>
              <c:f>1!$W$15:$W$16</c:f>
              <c:numCache/>
            </c:numRef>
          </c:yVal>
          <c:smooth val="0"/>
        </c:ser>
        <c:ser>
          <c:idx val="2"/>
          <c:order val="2"/>
          <c:tx>
            <c:v>hm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hm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1!$V$19</c:f>
              <c:numCache/>
            </c:numRef>
          </c:xVal>
          <c:yVal>
            <c:numRef>
              <c:f>1!$W$19</c:f>
              <c:numCache/>
            </c:numRef>
          </c:yVal>
          <c:smooth val="0"/>
        </c:ser>
        <c:ser>
          <c:idx val="3"/>
          <c:order val="3"/>
          <c:tx>
            <c:v>bor 1,1Umin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1!$V$18</c:f>
              <c:numCache/>
            </c:numRef>
          </c:xVal>
          <c:yVal>
            <c:numRef>
              <c:f>1!$W$18</c:f>
              <c:numCache/>
            </c:numRef>
          </c:yVal>
          <c:smooth val="0"/>
        </c:ser>
        <c:ser>
          <c:idx val="4"/>
          <c:order val="4"/>
          <c:tx>
            <c:v>h(t)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h(t)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12700">
                  <a:solid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solidFill>
                <a:srgbClr val="FFFF99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1!$AA$8:$AA$9</c:f>
              <c:numCache>
                <c:ptCount val="2"/>
                <c:pt idx="0">
                  <c:v>9.573333333333446</c:v>
                </c:pt>
                <c:pt idx="1">
                  <c:v>9.573333333333446</c:v>
                </c:pt>
              </c:numCache>
            </c:numRef>
          </c:xVal>
          <c:yVal>
            <c:numRef>
              <c:f>1!$AB$8:$AB$9</c:f>
              <c:numCache>
                <c:ptCount val="2"/>
                <c:pt idx="0">
                  <c:v>0</c:v>
                </c:pt>
                <c:pt idx="1">
                  <c:v>-18.50052312799586</c:v>
                </c:pt>
              </c:numCache>
            </c:numRef>
          </c:yVal>
          <c:smooth val="0"/>
        </c:ser>
        <c:ser>
          <c:idx val="5"/>
          <c:order val="5"/>
          <c:tx>
            <c:v>kmity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1!$AJ$24:$AJ$44</c:f>
              <c:numCache/>
            </c:numRef>
          </c:xVal>
          <c:yVal>
            <c:numRef>
              <c:f>1!$AK$24:$AK$44</c:f>
              <c:numCache/>
            </c:numRef>
          </c:yVal>
          <c:smooth val="0"/>
        </c:ser>
        <c:axId val="20179109"/>
        <c:axId val="47394254"/>
      </c:scatterChart>
      <c:valAx>
        <c:axId val="2017910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- posunutí středu vlákna</a:t>
                </a:r>
              </a:p>
            </c:rich>
          </c:tx>
          <c:layout>
            <c:manualLayout>
              <c:xMode val="factor"/>
              <c:yMode val="factor"/>
              <c:x val="0.009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one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394254"/>
        <c:crossesAt val="0"/>
        <c:crossBetween val="midCat"/>
        <c:dispUnits/>
      </c:valAx>
      <c:valAx>
        <c:axId val="47394254"/>
        <c:scaling>
          <c:orientation val="minMax"/>
          <c:max val="0"/>
        </c:scaling>
        <c:axPos val="l"/>
        <c:delete val="0"/>
        <c:numFmt formatCode="0" sourceLinked="0"/>
        <c:majorTickMark val="none"/>
        <c:minorTickMark val="none"/>
        <c:tickLblPos val="none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1791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Pohyb soustavy tří těles</a:t>
            </a:r>
          </a:p>
        </c:rich>
      </c:tx>
      <c:layout>
        <c:manualLayout>
          <c:xMode val="factor"/>
          <c:yMode val="factor"/>
          <c:x val="-0.001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4625"/>
          <c:w val="0.86025"/>
          <c:h val="0.7905"/>
        </c:manualLayout>
      </c:layout>
      <c:scatterChart>
        <c:scatterStyle val="lineMarker"/>
        <c:varyColors val="0"/>
        <c:ser>
          <c:idx val="0"/>
          <c:order val="0"/>
          <c:tx>
            <c:v>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1!$AB$12:$AB$16</c:f>
              <c:numCache/>
            </c:numRef>
          </c:xVal>
          <c:yVal>
            <c:numRef>
              <c:f>1!$AC$12:$AC$16</c:f>
              <c:numCache>
                <c:ptCount val="5"/>
                <c:pt idx="0">
                  <c:v>-6.091569303316543</c:v>
                </c:pt>
                <c:pt idx="1">
                  <c:v>0</c:v>
                </c:pt>
                <c:pt idx="2">
                  <c:v>-9.666666666666782</c:v>
                </c:pt>
                <c:pt idx="3">
                  <c:v>0</c:v>
                </c:pt>
                <c:pt idx="4">
                  <c:v>-6.091569303316543</c:v>
                </c:pt>
              </c:numCache>
            </c:numRef>
          </c:yVal>
          <c:smooth val="0"/>
        </c:ser>
        <c:ser>
          <c:idx val="1"/>
          <c:order val="1"/>
          <c:tx>
            <c:v>mez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1!$AB$17</c:f>
              <c:numCache/>
            </c:numRef>
          </c:xVal>
          <c:yVal>
            <c:numRef>
              <c:f>1!$AC$17</c:f>
              <c:numCache/>
            </c:numRef>
          </c:yVal>
          <c:smooth val="0"/>
        </c:ser>
        <c:ser>
          <c:idx val="2"/>
          <c:order val="2"/>
          <c:tx>
            <c:v>K*L*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1!$AE$12:$AE$13</c:f>
              <c:numCache/>
            </c:numRef>
          </c:xVal>
          <c:yVal>
            <c:numRef>
              <c:f>1!$AF$12:$AF$13</c:f>
              <c:numCache/>
            </c:numRef>
          </c:yVal>
          <c:smooth val="0"/>
        </c:ser>
        <c:ser>
          <c:idx val="4"/>
          <c:order val="3"/>
          <c:tx>
            <c:v>AA*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marker>
              <c:symbol val="none"/>
            </c:marker>
          </c:dPt>
          <c:dPt>
            <c:idx val="1"/>
            <c:marker>
              <c:symbol val="square"/>
              <c:size val="22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1!$AE$14:$AE$15</c:f>
              <c:numCache/>
            </c:numRef>
          </c:xVal>
          <c:yVal>
            <c:numRef>
              <c:f>1!$AF$14:$AF$15</c:f>
              <c:numCache>
                <c:ptCount val="2"/>
                <c:pt idx="0">
                  <c:v>-6.091569303316543</c:v>
                </c:pt>
                <c:pt idx="1">
                  <c:v>-7.601569303316543</c:v>
                </c:pt>
              </c:numCache>
            </c:numRef>
          </c:yVal>
          <c:smooth val="0"/>
        </c:ser>
        <c:ser>
          <c:idx val="3"/>
          <c:order val="4"/>
          <c:tx>
            <c:v>BB*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square"/>
              <c:size val="22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1!$AE$16:$AE$17</c:f>
              <c:numCache/>
            </c:numRef>
          </c:xVal>
          <c:yVal>
            <c:numRef>
              <c:f>1!$AF$16:$AF$17</c:f>
              <c:numCache>
                <c:ptCount val="2"/>
                <c:pt idx="0">
                  <c:v>-6.091569303316543</c:v>
                </c:pt>
                <c:pt idx="1">
                  <c:v>-7.591569303316543</c:v>
                </c:pt>
              </c:numCache>
            </c:numRef>
          </c:yVal>
          <c:smooth val="0"/>
        </c:ser>
        <c:ser>
          <c:idx val="5"/>
          <c:order val="5"/>
          <c:tx>
            <c:v>CC*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square"/>
              <c:size val="22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1!$AH$12:$AH$13</c:f>
              <c:numCache/>
            </c:numRef>
          </c:xVal>
          <c:yVal>
            <c:numRef>
              <c:f>1!$AI$12:$AI$13</c:f>
              <c:numCache>
                <c:ptCount val="2"/>
                <c:pt idx="0">
                  <c:v>-9.746666666666783</c:v>
                </c:pt>
                <c:pt idx="1">
                  <c:v>-11.746666666666783</c:v>
                </c:pt>
              </c:numCache>
            </c:numRef>
          </c:yVal>
          <c:smooth val="0"/>
        </c:ser>
        <c:ser>
          <c:idx val="6"/>
          <c:order val="6"/>
          <c:tx>
            <c:v>level ho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1!$AH$14:$AH$15</c:f>
              <c:numCache/>
            </c:numRef>
          </c:xVal>
          <c:yVal>
            <c:numRef>
              <c:f>1!$AI$14:$AI$15</c:f>
              <c:numCache/>
            </c:numRef>
          </c:yVal>
          <c:smooth val="0"/>
        </c:ser>
        <c:ser>
          <c:idx val="7"/>
          <c:order val="7"/>
          <c:tx>
            <c:v>level hm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hm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1!$AH$16:$AH$17</c:f>
              <c:numCache/>
            </c:numRef>
          </c:xVal>
          <c:yVal>
            <c:numRef>
              <c:f>1!$AI$16:$AI$17</c:f>
              <c:numCache/>
            </c:numRef>
          </c:yVal>
          <c:smooth val="0"/>
        </c:ser>
        <c:ser>
          <c:idx val="8"/>
          <c:order val="8"/>
          <c:tx>
            <c:v>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1!$AB$18</c:f>
              <c:numCache/>
            </c:numRef>
          </c:xVal>
          <c:yVal>
            <c:numRef>
              <c:f>1!$AC$18</c:f>
              <c:numCache/>
            </c:numRef>
          </c:yVal>
          <c:smooth val="0"/>
        </c:ser>
        <c:axId val="23895103"/>
        <c:axId val="13729336"/>
      </c:scatterChart>
      <c:valAx>
        <c:axId val="23895103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29336"/>
        <c:crosses val="autoZero"/>
        <c:crossBetween val="midCat"/>
        <c:dispUnits/>
        <c:majorUnit val="12"/>
      </c:valAx>
      <c:valAx>
        <c:axId val="13729336"/>
        <c:scaling>
          <c:orientation val="minMax"/>
          <c:max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95103"/>
        <c:crosses val="autoZero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Impuls soustavy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a rychlosti těles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100" b="1" i="0" u="none" baseline="-25000">
                <a:latin typeface="Arial"/>
                <a:ea typeface="Arial"/>
                <a:cs typeface="Arial"/>
              </a:rPr>
              <a:t>h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,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100" b="1" i="0" u="none" baseline="-25000">
                <a:latin typeface="Arial"/>
                <a:ea typeface="Arial"/>
                <a:cs typeface="Arial"/>
              </a:rPr>
              <a:t>a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- funkce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</a:t>
            </a:r>
          </a:p>
        </c:rich>
      </c:tx>
      <c:layout>
        <c:manualLayout>
          <c:xMode val="factor"/>
          <c:yMode val="factor"/>
          <c:x val="0.003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4"/>
          <c:w val="0.9"/>
          <c:h val="0.77775"/>
        </c:manualLayout>
      </c:layout>
      <c:scatterChart>
        <c:scatterStyle val="lineMarker"/>
        <c:varyColors val="0"/>
        <c:ser>
          <c:idx val="0"/>
          <c:order val="0"/>
          <c:tx>
            <c:v>vh(h)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2!$Z$21:$Z$121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2!$AC$21:$AC$121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va(h)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2!$Z$21:$Z$121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2!$AE$21:$AE$121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bod ho;0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-Uo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2!$Z$7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2!$AA$7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2!$Z$21:$Z$121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2!$AG$21:$AG$121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popis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va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2!$Y$11:$Y$13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2!$Z$11:$Z$13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hm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hm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2!$V$15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2!$W$15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Meze Max,Min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2!$AB$16:$AB$17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2!$AC$16:$AC$17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6455161"/>
        <c:axId val="38334402"/>
      </c:scatterChart>
      <c:valAx>
        <c:axId val="5645516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- posunutí středu vlákna dolů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334402"/>
        <c:crosses val="autoZero"/>
        <c:crossBetween val="midCat"/>
        <c:dispUnits/>
      </c:valAx>
      <c:valAx>
        <c:axId val="3833440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4551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Závislost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,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100" b="1" i="0" u="none" baseline="-25000">
                <a:latin typeface="Arial"/>
                <a:ea typeface="Arial"/>
                <a:cs typeface="Arial"/>
              </a:rPr>
              <a:t>a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,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100" b="1" i="0" u="none" baseline="-25000">
                <a:latin typeface="Arial"/>
                <a:ea typeface="Arial"/>
                <a:cs typeface="Arial"/>
              </a:rPr>
              <a:t>h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na čase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575"/>
          <c:w val="0.89425"/>
          <c:h val="0.833"/>
        </c:manualLayout>
      </c:layout>
      <c:scatterChart>
        <c:scatterStyle val="lineMarker"/>
        <c:varyColors val="0"/>
        <c:ser>
          <c:idx val="1"/>
          <c:order val="0"/>
          <c:tx>
            <c:v>va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1!$AE$25:$AE$1025</c:f>
              <c:numCache>
                <c:ptCount val="1001"/>
                <c:pt idx="0">
                  <c:v>0</c:v>
                </c:pt>
                <c:pt idx="1">
                  <c:v>0.026086172485863167</c:v>
                </c:pt>
                <c:pt idx="2">
                  <c:v>0.04454430625024124</c:v>
                </c:pt>
                <c:pt idx="3">
                  <c:v>0.0596255276347252</c:v>
                </c:pt>
                <c:pt idx="4">
                  <c:v>0.0726951618611845</c:v>
                </c:pt>
                <c:pt idx="5">
                  <c:v>0.08439302791040312</c:v>
                </c:pt>
                <c:pt idx="6">
                  <c:v>0.09507905248972186</c:v>
                </c:pt>
                <c:pt idx="7">
                  <c:v>0.10497927264577707</c:v>
                </c:pt>
                <c:pt idx="8">
                  <c:v>0.11424656550563081</c:v>
                </c:pt>
                <c:pt idx="9">
                  <c:v>0.12299001015819241</c:v>
                </c:pt>
                <c:pt idx="10">
                  <c:v>0.13129065225717182</c:v>
                </c:pt>
                <c:pt idx="11">
                  <c:v>0.13921065157701967</c:v>
                </c:pt>
                <c:pt idx="12">
                  <c:v>0.14679891835974732</c:v>
                </c:pt>
                <c:pt idx="13">
                  <c:v>0.1540947565544711</c:v>
                </c:pt>
                <c:pt idx="14">
                  <c:v>0.16113031274326206</c:v>
                </c:pt>
                <c:pt idx="15">
                  <c:v>0.16793227684064596</c:v>
                </c:pt>
                <c:pt idx="16">
                  <c:v>0.17452309623903378</c:v>
                </c:pt>
                <c:pt idx="17">
                  <c:v>0.1809218633749018</c:v>
                </c:pt>
                <c:pt idx="18">
                  <c:v>0.18714497802969735</c:v>
                </c:pt>
                <c:pt idx="19">
                  <c:v>0.1932066505149579</c:v>
                </c:pt>
                <c:pt idx="20">
                  <c:v>0.1991192900966142</c:v>
                </c:pt>
                <c:pt idx="21">
                  <c:v>0.20489380910521798</c:v>
                </c:pt>
                <c:pt idx="22">
                  <c:v>0.21053986407141204</c:v>
                </c:pt>
                <c:pt idx="23">
                  <c:v>0.21606604912378252</c:v>
                </c:pt>
                <c:pt idx="24">
                  <c:v>0.22148005271272433</c:v>
                </c:pt>
                <c:pt idx="25">
                  <c:v>0.2267887858161564</c:v>
                </c:pt>
                <c:pt idx="26">
                  <c:v>0.23199848772269693</c:v>
                </c:pt>
                <c:pt idx="27">
                  <c:v>0.23711481400572554</c:v>
                </c:pt>
                <c:pt idx="28">
                  <c:v>0.2421429102204334</c:v>
                </c:pt>
                <c:pt idx="29">
                  <c:v>0.24708747405690176</c:v>
                </c:pt>
                <c:pt idx="30">
                  <c:v>0.2519528080847537</c:v>
                </c:pt>
                <c:pt idx="31">
                  <c:v>0.25674286477324504</c:v>
                </c:pt>
                <c:pt idx="32">
                  <c:v>0.26146128512573663</c:v>
                </c:pt>
                <c:pt idx="33">
                  <c:v>0.26611143200159637</c:v>
                </c:pt>
                <c:pt idx="34">
                  <c:v>0.2706964189918099</c:v>
                </c:pt>
                <c:pt idx="35">
                  <c:v>0.27521913555245187</c:v>
                </c:pt>
                <c:pt idx="36">
                  <c:v>0.2796822689720763</c:v>
                </c:pt>
                <c:pt idx="37">
                  <c:v>0.28408832364714504</c:v>
                </c:pt>
                <c:pt idx="38">
                  <c:v>0.2884396380579332</c:v>
                </c:pt>
                <c:pt idx="39">
                  <c:v>0.292738399771491</c:v>
                </c:pt>
                <c:pt idx="40">
                  <c:v>0.2969866587448102</c:v>
                </c:pt>
                <c:pt idx="41">
                  <c:v>0.3011863391577527</c:v>
                </c:pt>
                <c:pt idx="42">
                  <c:v>0.3053392499695421</c:v>
                </c:pt>
                <c:pt idx="43">
                  <c:v>0.30944709436313594</c:v>
                </c:pt>
                <c:pt idx="44">
                  <c:v>0.31351147821737424</c:v>
                </c:pt>
                <c:pt idx="45">
                  <c:v>0.31753391772646694</c:v>
                </c:pt>
                <c:pt idx="46">
                  <c:v>0.32151584626938945</c:v>
                </c:pt>
                <c:pt idx="47">
                  <c:v>0.32545862061748715</c:v>
                </c:pt>
                <c:pt idx="48">
                  <c:v>0.3293635265565628</c:v>
                </c:pt>
                <c:pt idx="49">
                  <c:v>0.33323178398954756</c:v>
                </c:pt>
                <c:pt idx="50">
                  <c:v>0.3370645515772138</c:v>
                </c:pt>
                <c:pt idx="51">
                  <c:v>0.3408629309670273</c:v>
                </c:pt>
                <c:pt idx="52">
                  <c:v>0.34462797065393835</c:v>
                </c:pt>
                <c:pt idx="53">
                  <c:v>0.34836066951151395</c:v>
                </c:pt>
                <c:pt idx="54">
                  <c:v>0.3520619800271647</c:v>
                </c:pt>
                <c:pt idx="55">
                  <c:v>0.35573281127121276</c:v>
                </c:pt>
                <c:pt idx="56">
                  <c:v>0.3593740316260752</c:v>
                </c:pt>
                <c:pt idx="57">
                  <c:v>0.36298647129882794</c:v>
                </c:pt>
                <c:pt idx="58">
                  <c:v>0.3665709246377946</c:v>
                </c:pt>
                <c:pt idx="59">
                  <c:v>0.37012815227151924</c:v>
                </c:pt>
                <c:pt idx="60">
                  <c:v>0.3736588830864842</c:v>
                </c:pt>
                <c:pt idx="61">
                  <c:v>0.3771638160581826</c:v>
                </c:pt>
                <c:pt idx="62">
                  <c:v>0.38064362194861606</c:v>
                </c:pt>
                <c:pt idx="63">
                  <c:v>0.38409894488193375</c:v>
                </c:pt>
                <c:pt idx="64">
                  <c:v>0.3875304038087342</c:v>
                </c:pt>
                <c:pt idx="65">
                  <c:v>0.39093859386849344</c:v>
                </c:pt>
                <c:pt idx="66">
                  <c:v>0.3943240876586477</c:v>
                </c:pt>
                <c:pt idx="67">
                  <c:v>0.3976874364180279</c:v>
                </c:pt>
                <c:pt idx="68">
                  <c:v>0.40102917113160436</c:v>
                </c:pt>
                <c:pt idx="69">
                  <c:v>0.40434980356284117</c:v>
                </c:pt>
                <c:pt idx="70">
                  <c:v>0.40764982721937326</c:v>
                </c:pt>
                <c:pt idx="71">
                  <c:v>0.41092971825719354</c:v>
                </c:pt>
                <c:pt idx="72">
                  <c:v>0.41418993632806733</c:v>
                </c:pt>
                <c:pt idx="73">
                  <c:v>0.4174309253744694</c:v>
                </c:pt>
                <c:pt idx="74">
                  <c:v>0.4206531143759607</c:v>
                </c:pt>
                <c:pt idx="75">
                  <c:v>0.42385691805058007</c:v>
                </c:pt>
                <c:pt idx="76">
                  <c:v>0.4270427375145208</c:v>
                </c:pt>
                <c:pt idx="77">
                  <c:v>0.4302109609030831</c:v>
                </c:pt>
                <c:pt idx="78">
                  <c:v>0.4333619639556439</c:v>
                </c:pt>
                <c:pt idx="79">
                  <c:v>0.43649611056716053</c:v>
                </c:pt>
                <c:pt idx="80">
                  <c:v>0.43961375330851643</c:v>
                </c:pt>
                <c:pt idx="81">
                  <c:v>0.44271523391783446</c:v>
                </c:pt>
                <c:pt idx="82">
                  <c:v>0.445800883764712</c:v>
                </c:pt>
                <c:pt idx="83">
                  <c:v>0.4488710242891792</c:v>
                </c:pt>
                <c:pt idx="84">
                  <c:v>0.4519259674170423</c:v>
                </c:pt>
                <c:pt idx="85">
                  <c:v>0.45496601595314523</c:v>
                </c:pt>
                <c:pt idx="86">
                  <c:v>0.4579914639539681</c:v>
                </c:pt>
                <c:pt idx="87">
                  <c:v>0.46100259708087254</c:v>
                </c:pt>
                <c:pt idx="88">
                  <c:v>0.46399969293520915</c:v>
                </c:pt>
                <c:pt idx="89">
                  <c:v>0.46698302137641173</c:v>
                </c:pt>
                <c:pt idx="90">
                  <c:v>0.4699528448241218</c:v>
                </c:pt>
                <c:pt idx="91">
                  <c:v>0.47290941854531215</c:v>
                </c:pt>
                <c:pt idx="92">
                  <c:v>0.47585299092731</c:v>
                </c:pt>
                <c:pt idx="93">
                  <c:v>0.4787838037375561</c:v>
                </c:pt>
                <c:pt idx="94">
                  <c:v>0.4817020923708792</c:v>
                </c:pt>
                <c:pt idx="95">
                  <c:v>0.4846080860850109</c:v>
                </c:pt>
                <c:pt idx="96">
                  <c:v>0.48750200822501755</c:v>
                </c:pt>
                <c:pt idx="97">
                  <c:v>0.4903840764372794</c:v>
                </c:pt>
                <c:pt idx="98">
                  <c:v>0.4932545028736059</c:v>
                </c:pt>
                <c:pt idx="99">
                  <c:v>0.4961134943860374</c:v>
                </c:pt>
                <c:pt idx="100">
                  <c:v>0.49896125271284686</c:v>
                </c:pt>
                <c:pt idx="101">
                  <c:v>0.5017979746562228</c:v>
                </c:pt>
                <c:pt idx="102">
                  <c:v>0.5046238522520834</c:v>
                </c:pt>
                <c:pt idx="103">
                  <c:v>0.5074390729324437</c:v>
                </c:pt>
                <c:pt idx="104">
                  <c:v>0.5102438196807311</c:v>
                </c:pt>
                <c:pt idx="105">
                  <c:v>0.513038271180419</c:v>
                </c:pt>
                <c:pt idx="106">
                  <c:v>0.5158226019573283</c:v>
                </c:pt>
                <c:pt idx="107">
                  <c:v>0.5185969825159212</c:v>
                </c:pt>
                <c:pt idx="108">
                  <c:v>0.521361579469896</c:v>
                </c:pt>
                <c:pt idx="109">
                  <c:v>0.5241165556673707</c:v>
                </c:pt>
                <c:pt idx="110">
                  <c:v>0.5268620703109269</c:v>
                </c:pt>
                <c:pt idx="111">
                  <c:v>0.5295982790727698</c:v>
                </c:pt>
                <c:pt idx="112">
                  <c:v>0.5323253342052449</c:v>
                </c:pt>
                <c:pt idx="113">
                  <c:v>0.5350433846469379</c:v>
                </c:pt>
                <c:pt idx="114">
                  <c:v>0.5377525761245724</c:v>
                </c:pt>
                <c:pt idx="115">
                  <c:v>0.5404530512509056</c:v>
                </c:pt>
                <c:pt idx="116">
                  <c:v>0.5431449496188143</c:v>
                </c:pt>
                <c:pt idx="117">
                  <c:v>0.5458284078917494</c:v>
                </c:pt>
                <c:pt idx="118">
                  <c:v>0.548503559890729</c:v>
                </c:pt>
                <c:pt idx="119">
                  <c:v>0.5511705366780317</c:v>
                </c:pt>
                <c:pt idx="120">
                  <c:v>0.5538294666377405</c:v>
                </c:pt>
                <c:pt idx="121">
                  <c:v>0.5564804755532813</c:v>
                </c:pt>
                <c:pt idx="122">
                  <c:v>0.5591236866820929</c:v>
                </c:pt>
                <c:pt idx="123">
                  <c:v>0.5617592208275557</c:v>
                </c:pt>
                <c:pt idx="124">
                  <c:v>0.5643871964083021</c:v>
                </c:pt>
                <c:pt idx="125">
                  <c:v>0.5670077295250247</c:v>
                </c:pt>
                <c:pt idx="126">
                  <c:v>0.5696209340248894</c:v>
                </c:pt>
                <c:pt idx="127">
                  <c:v>0.5722269215636616</c:v>
                </c:pt>
                <c:pt idx="128">
                  <c:v>0.5748258016656395</c:v>
                </c:pt>
                <c:pt idx="129">
                  <c:v>0.5774176817814919</c:v>
                </c:pt>
                <c:pt idx="130">
                  <c:v>0.580002667344088</c:v>
                </c:pt>
                <c:pt idx="131">
                  <c:v>0.5825808618224035</c:v>
                </c:pt>
                <c:pt idx="132">
                  <c:v>0.5851523667735841</c:v>
                </c:pt>
                <c:pt idx="133">
                  <c:v>0.5877172818932423</c:v>
                </c:pt>
                <c:pt idx="134">
                  <c:v>0.5902757050640616</c:v>
                </c:pt>
                <c:pt idx="135">
                  <c:v>0.5928277324027743</c:v>
                </c:pt>
                <c:pt idx="136">
                  <c:v>0.5953734583055834</c:v>
                </c:pt>
                <c:pt idx="137">
                  <c:v>0.5979129754920866</c:v>
                </c:pt>
                <c:pt idx="138">
                  <c:v>0.6004463750477653</c:v>
                </c:pt>
                <c:pt idx="139">
                  <c:v>0.6029737464650954</c:v>
                </c:pt>
                <c:pt idx="140">
                  <c:v>0.6054951776833324</c:v>
                </c:pt>
                <c:pt idx="141">
                  <c:v>0.6080107551270244</c:v>
                </c:pt>
                <c:pt idx="142">
                  <c:v>0.6105205637433023</c:v>
                </c:pt>
                <c:pt idx="143">
                  <c:v>0.6130246870379933</c:v>
                </c:pt>
                <c:pt idx="144">
                  <c:v>0.6155232071106038</c:v>
                </c:pt>
                <c:pt idx="145">
                  <c:v>0.6180162046882149</c:v>
                </c:pt>
                <c:pt idx="146">
                  <c:v>0.6205037591583304</c:v>
                </c:pt>
                <c:pt idx="147">
                  <c:v>0.6229859486007181</c:v>
                </c:pt>
                <c:pt idx="148">
                  <c:v>0.6254628498182806</c:v>
                </c:pt>
                <c:pt idx="149">
                  <c:v>0.6279345383669928</c:v>
                </c:pt>
                <c:pt idx="150">
                  <c:v>0.6304010885849393</c:v>
                </c:pt>
                <c:pt idx="151">
                  <c:v>0.6328625736204856</c:v>
                </c:pt>
                <c:pt idx="152">
                  <c:v>0.6353190654596141</c:v>
                </c:pt>
                <c:pt idx="153">
                  <c:v>0.6377706349524546</c:v>
                </c:pt>
                <c:pt idx="154">
                  <c:v>0.6402173518390387</c:v>
                </c:pt>
                <c:pt idx="155">
                  <c:v>0.6426592847743066</c:v>
                </c:pt>
                <c:pt idx="156">
                  <c:v>0.64509650135239</c:v>
                </c:pt>
                <c:pt idx="157">
                  <c:v>0.6475290681302006</c:v>
                </c:pt>
                <c:pt idx="158">
                  <c:v>0.649957050650344</c:v>
                </c:pt>
                <c:pt idx="159">
                  <c:v>0.6523805134633865</c:v>
                </c:pt>
                <c:pt idx="160">
                  <c:v>0.654799520149494</c:v>
                </c:pt>
                <c:pt idx="161">
                  <c:v>0.6572141333394667</c:v>
                </c:pt>
                <c:pt idx="162">
                  <c:v>0.6596244147351884</c:v>
                </c:pt>
                <c:pt idx="163">
                  <c:v>0.6620304251295125</c:v>
                </c:pt>
                <c:pt idx="164">
                  <c:v>0.6644322244256008</c:v>
                </c:pt>
                <c:pt idx="165">
                  <c:v>0.6668298716557358</c:v>
                </c:pt>
                <c:pt idx="166">
                  <c:v>0.6692234249996231</c:v>
                </c:pt>
                <c:pt idx="167">
                  <c:v>0.6716129418022</c:v>
                </c:pt>
                <c:pt idx="168">
                  <c:v>0.673998478590969</c:v>
                </c:pt>
                <c:pt idx="169">
                  <c:v>0.6763800910928678</c:v>
                </c:pt>
                <c:pt idx="170">
                  <c:v>0.6787578342506951</c:v>
                </c:pt>
                <c:pt idx="171">
                  <c:v>0.6811317622391034</c:v>
                </c:pt>
                <c:pt idx="172">
                  <c:v>0.6835019284801743</c:v>
                </c:pt>
                <c:pt idx="173">
                  <c:v>0.6858683856585888</c:v>
                </c:pt>
                <c:pt idx="174">
                  <c:v>0.6882311857364061</c:v>
                </c:pt>
                <c:pt idx="175">
                  <c:v>0.6905903799674633</c:v>
                </c:pt>
                <c:pt idx="176">
                  <c:v>0.6929460189114071</c:v>
                </c:pt>
                <c:pt idx="177">
                  <c:v>0.6952981524473691</c:v>
                </c:pt>
                <c:pt idx="178">
                  <c:v>0.6976468297872974</c:v>
                </c:pt>
                <c:pt idx="179">
                  <c:v>0.6999920994889525</c:v>
                </c:pt>
                <c:pt idx="180">
                  <c:v>0.7023340094685797</c:v>
                </c:pt>
                <c:pt idx="181">
                  <c:v>0.7046726070132678</c:v>
                </c:pt>
                <c:pt idx="182">
                  <c:v>0.707007938793002</c:v>
                </c:pt>
                <c:pt idx="183">
                  <c:v>0.7093400508724224</c:v>
                </c:pt>
                <c:pt idx="184">
                  <c:v>0.7116689887222949</c:v>
                </c:pt>
                <c:pt idx="185">
                  <c:v>0.7139947972307056</c:v>
                </c:pt>
                <c:pt idx="186">
                  <c:v>0.7163175207139834</c:v>
                </c:pt>
                <c:pt idx="187">
                  <c:v>0.7186372029273624</c:v>
                </c:pt>
                <c:pt idx="188">
                  <c:v>0.72095388707539</c:v>
                </c:pt>
                <c:pt idx="189">
                  <c:v>0.7232676158220869</c:v>
                </c:pt>
                <c:pt idx="190">
                  <c:v>0.7255784313008696</c:v>
                </c:pt>
                <c:pt idx="191">
                  <c:v>0.7278863751242393</c:v>
                </c:pt>
                <c:pt idx="192">
                  <c:v>0.7301914883932441</c:v>
                </c:pt>
                <c:pt idx="193">
                  <c:v>0.7324938117067238</c:v>
                </c:pt>
                <c:pt idx="194">
                  <c:v>0.7347933851703395</c:v>
                </c:pt>
                <c:pt idx="195">
                  <c:v>0.7370902484053978</c:v>
                </c:pt>
                <c:pt idx="196">
                  <c:v>0.7393844405574721</c:v>
                </c:pt>
                <c:pt idx="197">
                  <c:v>0.7416760003048294</c:v>
                </c:pt>
                <c:pt idx="198">
                  <c:v>0.7439649658666665</c:v>
                </c:pt>
                <c:pt idx="199">
                  <c:v>0.7462513750111615</c:v>
                </c:pt>
                <c:pt idx="200">
                  <c:v>0.7485352650633449</c:v>
                </c:pt>
                <c:pt idx="201">
                  <c:v>0.7508166729127971</c:v>
                </c:pt>
                <c:pt idx="202">
                  <c:v>0.7530956350211743</c:v>
                </c:pt>
                <c:pt idx="203">
                  <c:v>0.7553721874295701</c:v>
                </c:pt>
                <c:pt idx="204">
                  <c:v>0.7576463657657159</c:v>
                </c:pt>
                <c:pt idx="205">
                  <c:v>0.7599182052510242</c:v>
                </c:pt>
                <c:pt idx="206">
                  <c:v>0.7621877407074802</c:v>
                </c:pt>
                <c:pt idx="207">
                  <c:v>0.7644550065643846</c:v>
                </c:pt>
                <c:pt idx="208">
                  <c:v>0.7667200368649523</c:v>
                </c:pt>
                <c:pt idx="209">
                  <c:v>0.7689828652727699</c:v>
                </c:pt>
                <c:pt idx="210">
                  <c:v>0.7712435250781177</c:v>
                </c:pt>
                <c:pt idx="211">
                  <c:v>0.7735020492041565</c:v>
                </c:pt>
                <c:pt idx="212">
                  <c:v>0.7757584702129866</c:v>
                </c:pt>
                <c:pt idx="213">
                  <c:v>0.7780128203115784</c:v>
                </c:pt>
                <c:pt idx="214">
                  <c:v>0.7802651313575816</c:v>
                </c:pt>
                <c:pt idx="215">
                  <c:v>0.7825154348650134</c:v>
                </c:pt>
                <c:pt idx="216">
                  <c:v>0.7847637620098298</c:v>
                </c:pt>
                <c:pt idx="217">
                  <c:v>0.7870101436353831</c:v>
                </c:pt>
                <c:pt idx="218">
                  <c:v>0.7892546102577689</c:v>
                </c:pt>
                <c:pt idx="219">
                  <c:v>0.7914971920710636</c:v>
                </c:pt>
                <c:pt idx="220">
                  <c:v>0.7937379189524576</c:v>
                </c:pt>
                <c:pt idx="221">
                  <c:v>0.795976820467285</c:v>
                </c:pt>
                <c:pt idx="222">
                  <c:v>0.7982139258739529</c:v>
                </c:pt>
                <c:pt idx="223">
                  <c:v>0.8004492641287733</c:v>
                </c:pt>
                <c:pt idx="224">
                  <c:v>0.802682863890699</c:v>
                </c:pt>
                <c:pt idx="225">
                  <c:v>0.8049147535259671</c:v>
                </c:pt>
                <c:pt idx="226">
                  <c:v>0.8071449611126512</c:v>
                </c:pt>
                <c:pt idx="227">
                  <c:v>0.8093735144451251</c:v>
                </c:pt>
                <c:pt idx="228">
                  <c:v>0.8116004410384402</c:v>
                </c:pt>
                <c:pt idx="229">
                  <c:v>0.8138257681326185</c:v>
                </c:pt>
                <c:pt idx="230">
                  <c:v>0.8160495226968633</c:v>
                </c:pt>
                <c:pt idx="231">
                  <c:v>0.8182717314336893</c:v>
                </c:pt>
                <c:pt idx="232">
                  <c:v>0.8204924207829749</c:v>
                </c:pt>
                <c:pt idx="233">
                  <c:v>0.8227116169259375</c:v>
                </c:pt>
                <c:pt idx="234">
                  <c:v>0.8249293457890338</c:v>
                </c:pt>
                <c:pt idx="235">
                  <c:v>0.8271456330477873</c:v>
                </c:pt>
                <c:pt idx="236">
                  <c:v>0.8293605041305453</c:v>
                </c:pt>
                <c:pt idx="237">
                  <c:v>0.8315739842221649</c:v>
                </c:pt>
                <c:pt idx="238">
                  <c:v>0.8337860982676322</c:v>
                </c:pt>
                <c:pt idx="239">
                  <c:v>0.8359968709756141</c:v>
                </c:pt>
                <c:pt idx="240">
                  <c:v>0.8382063268219466</c:v>
                </c:pt>
                <c:pt idx="241">
                  <c:v>0.8404144900530577</c:v>
                </c:pt>
                <c:pt idx="242">
                  <c:v>0.84262138468933</c:v>
                </c:pt>
                <c:pt idx="243">
                  <c:v>0.8448270345284026</c:v>
                </c:pt>
                <c:pt idx="244">
                  <c:v>0.8470314631484128</c:v>
                </c:pt>
                <c:pt idx="245">
                  <c:v>0.8492346939111811</c:v>
                </c:pt>
                <c:pt idx="246">
                  <c:v>0.851436749965339</c:v>
                </c:pt>
                <c:pt idx="247">
                  <c:v>0.853637654249402</c:v>
                </c:pt>
                <c:pt idx="248">
                  <c:v>0.8558374294947881</c:v>
                </c:pt>
                <c:pt idx="249">
                  <c:v>0.858036098228784</c:v>
                </c:pt>
                <c:pt idx="250">
                  <c:v>0.8602336827774593</c:v>
                </c:pt>
                <c:pt idx="251">
                  <c:v>0.86243020526853</c:v>
                </c:pt>
                <c:pt idx="252">
                  <c:v>0.8646256876341736</c:v>
                </c:pt>
                <c:pt idx="253">
                  <c:v>0.8668201516137944</c:v>
                </c:pt>
                <c:pt idx="254">
                  <c:v>0.869013618756743</c:v>
                </c:pt>
                <c:pt idx="255">
                  <c:v>0.8712061104249883</c:v>
                </c:pt>
                <c:pt idx="256">
                  <c:v>0.8733976477957455</c:v>
                </c:pt>
                <c:pt idx="257">
                  <c:v>0.8755882518640586</c:v>
                </c:pt>
                <c:pt idx="258">
                  <c:v>0.8777779434453408</c:v>
                </c:pt>
                <c:pt idx="259">
                  <c:v>0.8799667431778712</c:v>
                </c:pt>
                <c:pt idx="260">
                  <c:v>0.8821546715252516</c:v>
                </c:pt>
                <c:pt idx="261">
                  <c:v>0.8843417487788213</c:v>
                </c:pt>
                <c:pt idx="262">
                  <c:v>0.886527995060033</c:v>
                </c:pt>
                <c:pt idx="263">
                  <c:v>0.8887134303227894</c:v>
                </c:pt>
                <c:pt idx="264">
                  <c:v>0.890898074355742</c:v>
                </c:pt>
                <c:pt idx="265">
                  <c:v>0.8930819467845524</c:v>
                </c:pt>
                <c:pt idx="266">
                  <c:v>0.8952650670741175</c:v>
                </c:pt>
                <c:pt idx="267">
                  <c:v>0.897447454530758</c:v>
                </c:pt>
                <c:pt idx="268">
                  <c:v>0.8996291283043734</c:v>
                </c:pt>
                <c:pt idx="269">
                  <c:v>0.901810107390561</c:v>
                </c:pt>
                <c:pt idx="270">
                  <c:v>0.903990410632703</c:v>
                </c:pt>
                <c:pt idx="271">
                  <c:v>0.9061700567240195</c:v>
                </c:pt>
                <c:pt idx="272">
                  <c:v>0.9083490642095898</c:v>
                </c:pt>
                <c:pt idx="273">
                  <c:v>0.910527451488342</c:v>
                </c:pt>
                <c:pt idx="274">
                  <c:v>0.9127052368150118</c:v>
                </c:pt>
                <c:pt idx="275">
                  <c:v>0.9148824383020709</c:v>
                </c:pt>
                <c:pt idx="276">
                  <c:v>0.9170590739216259</c:v>
                </c:pt>
                <c:pt idx="277">
                  <c:v>0.9192351615072877</c:v>
                </c:pt>
                <c:pt idx="278">
                  <c:v>0.9214107187560128</c:v>
                </c:pt>
                <c:pt idx="279">
                  <c:v>0.9235857632299167</c:v>
                </c:pt>
                <c:pt idx="280">
                  <c:v>0.9257603123580594</c:v>
                </c:pt>
                <c:pt idx="281">
                  <c:v>0.9279343834382049</c:v>
                </c:pt>
                <c:pt idx="282">
                  <c:v>0.9301079936385532</c:v>
                </c:pt>
                <c:pt idx="283">
                  <c:v>0.932281159999448</c:v>
                </c:pt>
                <c:pt idx="284">
                  <c:v>0.9344538994350577</c:v>
                </c:pt>
                <c:pt idx="285">
                  <c:v>0.9366262287350327</c:v>
                </c:pt>
                <c:pt idx="286">
                  <c:v>0.9387981645661373</c:v>
                </c:pt>
                <c:pt idx="287">
                  <c:v>0.9409697234738592</c:v>
                </c:pt>
                <c:pt idx="288">
                  <c:v>0.9431409218839942</c:v>
                </c:pt>
                <c:pt idx="289">
                  <c:v>0.9453117761042088</c:v>
                </c:pt>
                <c:pt idx="290">
                  <c:v>0.9474823023255801</c:v>
                </c:pt>
                <c:pt idx="291">
                  <c:v>0.9496525166241134</c:v>
                </c:pt>
                <c:pt idx="292">
                  <c:v>0.9518224349622391</c:v>
                </c:pt>
                <c:pt idx="293">
                  <c:v>0.9539920731902869</c:v>
                </c:pt>
                <c:pt idx="294">
                  <c:v>0.9561614470479405</c:v>
                </c:pt>
                <c:pt idx="295">
                  <c:v>0.958330572165671</c:v>
                </c:pt>
                <c:pt idx="296">
                  <c:v>0.960499464066151</c:v>
                </c:pt>
                <c:pt idx="297">
                  <c:v>0.9626681381656487</c:v>
                </c:pt>
                <c:pt idx="298">
                  <c:v>0.9648366097754021</c:v>
                </c:pt>
                <c:pt idx="299">
                  <c:v>0.9670048941029754</c:v>
                </c:pt>
                <c:pt idx="300">
                  <c:v>0.9691730062535963</c:v>
                </c:pt>
                <c:pt idx="301">
                  <c:v>0.9713409612314745</c:v>
                </c:pt>
                <c:pt idx="302">
                  <c:v>0.9735087739411036</c:v>
                </c:pt>
                <c:pt idx="303">
                  <c:v>0.975676459188544</c:v>
                </c:pt>
                <c:pt idx="304">
                  <c:v>0.9778440316826899</c:v>
                </c:pt>
                <c:pt idx="305">
                  <c:v>0.9800115060365181</c:v>
                </c:pt>
                <c:pt idx="306">
                  <c:v>0.9821788967683215</c:v>
                </c:pt>
                <c:pt idx="307">
                  <c:v>0.9843462183029251</c:v>
                </c:pt>
                <c:pt idx="308">
                  <c:v>0.9865134849728869</c:v>
                </c:pt>
                <c:pt idx="309">
                  <c:v>0.9886807110196822</c:v>
                </c:pt>
                <c:pt idx="310">
                  <c:v>0.9908479105948738</c:v>
                </c:pt>
                <c:pt idx="311">
                  <c:v>0.9930150977612651</c:v>
                </c:pt>
                <c:pt idx="312">
                  <c:v>0.9951822864940406</c:v>
                </c:pt>
                <c:pt idx="313">
                  <c:v>0.9973494906818899</c:v>
                </c:pt>
                <c:pt idx="314">
                  <c:v>0.9995167241281185</c:v>
                </c:pt>
                <c:pt idx="315">
                  <c:v>1.0016840005517438</c:v>
                </c:pt>
                <c:pt idx="316">
                  <c:v>1.0038513335885773</c:v>
                </c:pt>
                <c:pt idx="317">
                  <c:v>1.0060187367922944</c:v>
                </c:pt>
                <c:pt idx="318">
                  <c:v>1.0081862236354893</c:v>
                </c:pt>
                <c:pt idx="319">
                  <c:v>1.0103538075107172</c:v>
                </c:pt>
                <c:pt idx="320">
                  <c:v>1.0125215017315243</c:v>
                </c:pt>
                <c:pt idx="321">
                  <c:v>1.0146893195334645</c:v>
                </c:pt>
                <c:pt idx="322">
                  <c:v>1.0168572740751036</c:v>
                </c:pt>
                <c:pt idx="323">
                  <c:v>1.0190253784390122</c:v>
                </c:pt>
                <c:pt idx="324">
                  <c:v>1.021193645632745</c:v>
                </c:pt>
                <c:pt idx="325">
                  <c:v>1.0233620885898105</c:v>
                </c:pt>
                <c:pt idx="326">
                  <c:v>1.025530720170626</c:v>
                </c:pt>
                <c:pt idx="327">
                  <c:v>1.0276995531634656</c:v>
                </c:pt>
                <c:pt idx="328">
                  <c:v>1.029868600285392</c:v>
                </c:pt>
                <c:pt idx="329">
                  <c:v>1.0320378741831815</c:v>
                </c:pt>
                <c:pt idx="330">
                  <c:v>1.034207387434236</c:v>
                </c:pt>
                <c:pt idx="331">
                  <c:v>1.0363771525474845</c:v>
                </c:pt>
                <c:pt idx="332">
                  <c:v>1.0385471819642758</c:v>
                </c:pt>
                <c:pt idx="333">
                  <c:v>1.040717488059258</c:v>
                </c:pt>
                <c:pt idx="334">
                  <c:v>1.0428880831412515</c:v>
                </c:pt>
                <c:pt idx="335">
                  <c:v>1.045058979454109</c:v>
                </c:pt>
                <c:pt idx="336">
                  <c:v>1.0472301891775675</c:v>
                </c:pt>
                <c:pt idx="337">
                  <c:v>1.0494017244280904</c:v>
                </c:pt>
                <c:pt idx="338">
                  <c:v>1.0515735972596998</c:v>
                </c:pt>
                <c:pt idx="339">
                  <c:v>1.0537458196648002</c:v>
                </c:pt>
                <c:pt idx="340">
                  <c:v>1.0559184035749924</c:v>
                </c:pt>
                <c:pt idx="341">
                  <c:v>1.0580913608618794</c:v>
                </c:pt>
                <c:pt idx="342">
                  <c:v>1.0602647033378623</c:v>
                </c:pt>
                <c:pt idx="343">
                  <c:v>1.062438442756929</c:v>
                </c:pt>
                <c:pt idx="344">
                  <c:v>1.064612590815433</c:v>
                </c:pt>
                <c:pt idx="345">
                  <c:v>1.0667871591528648</c:v>
                </c:pt>
                <c:pt idx="346">
                  <c:v>1.0689621593526153</c:v>
                </c:pt>
                <c:pt idx="347">
                  <c:v>1.0711376029427302</c:v>
                </c:pt>
                <c:pt idx="348">
                  <c:v>1.0733135013966568</c:v>
                </c:pt>
                <c:pt idx="349">
                  <c:v>1.0754898661339838</c:v>
                </c:pt>
                <c:pt idx="350">
                  <c:v>1.0776667085211722</c:v>
                </c:pt>
                <c:pt idx="351">
                  <c:v>1.0798440398722802</c:v>
                </c:pt>
                <c:pt idx="352">
                  <c:v>1.0820218714496788</c:v>
                </c:pt>
                <c:pt idx="353">
                  <c:v>1.0842002144647618</c:v>
                </c:pt>
                <c:pt idx="354">
                  <c:v>1.0863790800786481</c:v>
                </c:pt>
                <c:pt idx="355">
                  <c:v>1.0885584794028764</c:v>
                </c:pt>
                <c:pt idx="356">
                  <c:v>1.0907384235000934</c:v>
                </c:pt>
                <c:pt idx="357">
                  <c:v>1.0929189233847358</c:v>
                </c:pt>
                <c:pt idx="358">
                  <c:v>1.0950999900237048</c:v>
                </c:pt>
                <c:pt idx="359">
                  <c:v>1.0972816343370342</c:v>
                </c:pt>
                <c:pt idx="360">
                  <c:v>1.099463867198552</c:v>
                </c:pt>
                <c:pt idx="361">
                  <c:v>1.1016466994365364</c:v>
                </c:pt>
                <c:pt idx="362">
                  <c:v>1.1038301418343643</c:v>
                </c:pt>
                <c:pt idx="363">
                  <c:v>1.106014205131155</c:v>
                </c:pt>
                <c:pt idx="364">
                  <c:v>1.108198900022406</c:v>
                </c:pt>
                <c:pt idx="365">
                  <c:v>1.110384237160625</c:v>
                </c:pt>
                <c:pt idx="366">
                  <c:v>1.1125702271559552</c:v>
                </c:pt>
                <c:pt idx="367">
                  <c:v>1.114756880576794</c:v>
                </c:pt>
                <c:pt idx="368">
                  <c:v>1.116944207950407</c:v>
                </c:pt>
                <c:pt idx="369">
                  <c:v>1.1191322197635372</c:v>
                </c:pt>
                <c:pt idx="370">
                  <c:v>1.121320926463006</c:v>
                </c:pt>
                <c:pt idx="371">
                  <c:v>1.1235103384563125</c:v>
                </c:pt>
                <c:pt idx="372">
                  <c:v>1.1257004661122245</c:v>
                </c:pt>
                <c:pt idx="373">
                  <c:v>1.127891319761366</c:v>
                </c:pt>
                <c:pt idx="374">
                  <c:v>1.1300829096967988</c:v>
                </c:pt>
                <c:pt idx="375">
                  <c:v>1.1322752461745993</c:v>
                </c:pt>
                <c:pt idx="376">
                  <c:v>1.134468339414431</c:v>
                </c:pt>
                <c:pt idx="377">
                  <c:v>1.1366621996001112</c:v>
                </c:pt>
                <c:pt idx="378">
                  <c:v>1.138856836880173</c:v>
                </c:pt>
                <c:pt idx="379">
                  <c:v>1.1410522613684242</c:v>
                </c:pt>
                <c:pt idx="380">
                  <c:v>1.143248483144499</c:v>
                </c:pt>
                <c:pt idx="381">
                  <c:v>1.1454455122544072</c:v>
                </c:pt>
                <c:pt idx="382">
                  <c:v>1.1476433587110784</c:v>
                </c:pt>
                <c:pt idx="383">
                  <c:v>1.1498420324949015</c:v>
                </c:pt>
                <c:pt idx="384">
                  <c:v>1.1520415435542601</c:v>
                </c:pt>
                <c:pt idx="385">
                  <c:v>1.1542419018060646</c:v>
                </c:pt>
                <c:pt idx="386">
                  <c:v>1.156443117136278</c:v>
                </c:pt>
                <c:pt idx="387">
                  <c:v>1.1586451994004394</c:v>
                </c:pt>
                <c:pt idx="388">
                  <c:v>1.1608481584241839</c:v>
                </c:pt>
                <c:pt idx="389">
                  <c:v>1.1630520040037562</c:v>
                </c:pt>
                <c:pt idx="390">
                  <c:v>1.1652567459065233</c:v>
                </c:pt>
                <c:pt idx="391">
                  <c:v>1.1674623938714808</c:v>
                </c:pt>
                <c:pt idx="392">
                  <c:v>1.1696689576097572</c:v>
                </c:pt>
                <c:pt idx="393">
                  <c:v>1.1718764468051142</c:v>
                </c:pt>
                <c:pt idx="394">
                  <c:v>1.1740848711144423</c:v>
                </c:pt>
                <c:pt idx="395">
                  <c:v>1.1762942401682543</c:v>
                </c:pt>
                <c:pt idx="396">
                  <c:v>1.178504563571175</c:v>
                </c:pt>
                <c:pt idx="397">
                  <c:v>1.180715850902427</c:v>
                </c:pt>
                <c:pt idx="398">
                  <c:v>1.1829281117163126</c:v>
                </c:pt>
                <c:pt idx="399">
                  <c:v>1.185141355542695</c:v>
                </c:pt>
                <c:pt idx="400">
                  <c:v>1.187355591887473</c:v>
                </c:pt>
                <c:pt idx="401">
                  <c:v>1.1895708302330543</c:v>
                </c:pt>
                <c:pt idx="402">
                  <c:v>1.1917870800388262</c:v>
                </c:pt>
                <c:pt idx="403">
                  <c:v>1.1940043507416216</c:v>
                </c:pt>
                <c:pt idx="404">
                  <c:v>1.1962226517561834</c:v>
                </c:pt>
                <c:pt idx="405">
                  <c:v>1.1984419924756256</c:v>
                </c:pt>
                <c:pt idx="406">
                  <c:v>1.2006623822718907</c:v>
                </c:pt>
                <c:pt idx="407">
                  <c:v>1.2028838304962057</c:v>
                </c:pt>
                <c:pt idx="408">
                  <c:v>1.2051063464795344</c:v>
                </c:pt>
                <c:pt idx="409">
                  <c:v>1.2073299395330268</c:v>
                </c:pt>
                <c:pt idx="410">
                  <c:v>1.2095546189484667</c:v>
                </c:pt>
                <c:pt idx="411">
                  <c:v>1.211780393998716</c:v>
                </c:pt>
                <c:pt idx="412">
                  <c:v>1.2140072739381564</c:v>
                </c:pt>
                <c:pt idx="413">
                  <c:v>1.2162352680031299</c:v>
                </c:pt>
                <c:pt idx="414">
                  <c:v>1.2184643854123742</c:v>
                </c:pt>
                <c:pt idx="415">
                  <c:v>1.2206946353674586</c:v>
                </c:pt>
                <c:pt idx="416">
                  <c:v>1.2229260270532156</c:v>
                </c:pt>
                <c:pt idx="417">
                  <c:v>1.2251585696381713</c:v>
                </c:pt>
                <c:pt idx="418">
                  <c:v>1.2273922722749722</c:v>
                </c:pt>
                <c:pt idx="419">
                  <c:v>1.2296271441008118</c:v>
                </c:pt>
                <c:pt idx="420">
                  <c:v>1.2318631942378528</c:v>
                </c:pt>
                <c:pt idx="421">
                  <c:v>1.2341004317936495</c:v>
                </c:pt>
                <c:pt idx="422">
                  <c:v>1.2363388658615655</c:v>
                </c:pt>
                <c:pt idx="423">
                  <c:v>1.2385785055211918</c:v>
                </c:pt>
                <c:pt idx="424">
                  <c:v>1.2408193598387618</c:v>
                </c:pt>
                <c:pt idx="425">
                  <c:v>1.243061437867564</c:v>
                </c:pt>
                <c:pt idx="426">
                  <c:v>1.2453047486483537</c:v>
                </c:pt>
                <c:pt idx="427">
                  <c:v>1.2475493012097625</c:v>
                </c:pt>
                <c:pt idx="428">
                  <c:v>1.2497951045687052</c:v>
                </c:pt>
                <c:pt idx="429">
                  <c:v>1.2520421677307871</c:v>
                </c:pt>
                <c:pt idx="430">
                  <c:v>1.254290499690707</c:v>
                </c:pt>
                <c:pt idx="431">
                  <c:v>1.2565401094326598</c:v>
                </c:pt>
                <c:pt idx="432">
                  <c:v>1.258791005930738</c:v>
                </c:pt>
                <c:pt idx="433">
                  <c:v>1.2610431981493302</c:v>
                </c:pt>
                <c:pt idx="434">
                  <c:v>1.2632966950435198</c:v>
                </c:pt>
                <c:pt idx="435">
                  <c:v>1.2655515055594806</c:v>
                </c:pt>
                <c:pt idx="436">
                  <c:v>1.2678076386348713</c:v>
                </c:pt>
                <c:pt idx="437">
                  <c:v>1.2700651031992298</c:v>
                </c:pt>
                <c:pt idx="438">
                  <c:v>1.2723239081743645</c:v>
                </c:pt>
                <c:pt idx="439">
                  <c:v>1.2745840624747449</c:v>
                </c:pt>
                <c:pt idx="440">
                  <c:v>1.276845575007891</c:v>
                </c:pt>
                <c:pt idx="441">
                  <c:v>1.279108454674762</c:v>
                </c:pt>
                <c:pt idx="442">
                  <c:v>1.2813727103701422</c:v>
                </c:pt>
                <c:pt idx="443">
                  <c:v>1.2836383509830274</c:v>
                </c:pt>
                <c:pt idx="444">
                  <c:v>1.2859053853970088</c:v>
                </c:pt>
                <c:pt idx="445">
                  <c:v>1.2881738224906571</c:v>
                </c:pt>
                <c:pt idx="446">
                  <c:v>1.2904436711379044</c:v>
                </c:pt>
                <c:pt idx="447">
                  <c:v>1.2927149402084253</c:v>
                </c:pt>
                <c:pt idx="448">
                  <c:v>1.2949876385680177</c:v>
                </c:pt>
                <c:pt idx="449">
                  <c:v>1.297261775078982</c:v>
                </c:pt>
                <c:pt idx="450">
                  <c:v>1.2995373586004997</c:v>
                </c:pt>
                <c:pt idx="451">
                  <c:v>1.3018143979890102</c:v>
                </c:pt>
                <c:pt idx="452">
                  <c:v>1.3040929020985887</c:v>
                </c:pt>
                <c:pt idx="453">
                  <c:v>1.3063728797813212</c:v>
                </c:pt>
                <c:pt idx="454">
                  <c:v>1.3086543398876798</c:v>
                </c:pt>
                <c:pt idx="455">
                  <c:v>1.3109372912668973</c:v>
                </c:pt>
                <c:pt idx="456">
                  <c:v>1.313221742767341</c:v>
                </c:pt>
                <c:pt idx="457">
                  <c:v>1.3155077032368852</c:v>
                </c:pt>
                <c:pt idx="458">
                  <c:v>1.3177951815232842</c:v>
                </c:pt>
                <c:pt idx="459">
                  <c:v>1.3200841864745436</c:v>
                </c:pt>
                <c:pt idx="460">
                  <c:v>1.322374726939292</c:v>
                </c:pt>
                <c:pt idx="461">
                  <c:v>1.3246668117671516</c:v>
                </c:pt>
                <c:pt idx="462">
                  <c:v>1.326960449809108</c:v>
                </c:pt>
                <c:pt idx="463">
                  <c:v>1.3292556499178807</c:v>
                </c:pt>
                <c:pt idx="464">
                  <c:v>1.3315524209482918</c:v>
                </c:pt>
                <c:pt idx="465">
                  <c:v>1.3338507717576358</c:v>
                </c:pt>
                <c:pt idx="466">
                  <c:v>1.3361507112060473</c:v>
                </c:pt>
                <c:pt idx="467">
                  <c:v>1.3384522481568701</c:v>
                </c:pt>
                <c:pt idx="468">
                  <c:v>1.340755391477025</c:v>
                </c:pt>
                <c:pt idx="469">
                  <c:v>1.343060150037377</c:v>
                </c:pt>
                <c:pt idx="470">
                  <c:v>1.3453665327131044</c:v>
                </c:pt>
                <c:pt idx="471">
                  <c:v>1.3476745483840646</c:v>
                </c:pt>
                <c:pt idx="472">
                  <c:v>1.3499842059351626</c:v>
                </c:pt>
                <c:pt idx="473">
                  <c:v>1.352295514256717</c:v>
                </c:pt>
                <c:pt idx="474">
                  <c:v>1.3546084822448288</c:v>
                </c:pt>
                <c:pt idx="475">
                  <c:v>1.3569231188017465</c:v>
                </c:pt>
                <c:pt idx="476">
                  <c:v>1.3592394328362352</c:v>
                </c:pt>
                <c:pt idx="477">
                  <c:v>1.3615574332639417</c:v>
                </c:pt>
                <c:pt idx="478">
                  <c:v>1.3638771290077634</c:v>
                </c:pt>
                <c:pt idx="479">
                  <c:v>1.3661985289982144</c:v>
                </c:pt>
                <c:pt idx="480">
                  <c:v>1.3685216421737934</c:v>
                </c:pt>
                <c:pt idx="481">
                  <c:v>1.3708464774813514</c:v>
                </c:pt>
                <c:pt idx="482">
                  <c:v>1.3731730438764593</c:v>
                </c:pt>
                <c:pt idx="483">
                  <c:v>1.3755013503237763</c:v>
                </c:pt>
                <c:pt idx="484">
                  <c:v>1.377831405797417</c:v>
                </c:pt>
                <c:pt idx="485">
                  <c:v>1.3801632192813216</c:v>
                </c:pt>
                <c:pt idx="486">
                  <c:v>1.3824967997696236</c:v>
                </c:pt>
                <c:pt idx="487">
                  <c:v>1.3848321562670198</c:v>
                </c:pt>
                <c:pt idx="488">
                  <c:v>1.38716929778914</c:v>
                </c:pt>
                <c:pt idx="489">
                  <c:v>1.389508233362917</c:v>
                </c:pt>
                <c:pt idx="490">
                  <c:v>1.391848972026957</c:v>
                </c:pt>
                <c:pt idx="491">
                  <c:v>1.3941915228319108</c:v>
                </c:pt>
                <c:pt idx="492">
                  <c:v>1.3965358948408464</c:v>
                </c:pt>
                <c:pt idx="493">
                  <c:v>1.39888209712962</c:v>
                </c:pt>
                <c:pt idx="494">
                  <c:v>1.4012301387872501</c:v>
                </c:pt>
                <c:pt idx="495">
                  <c:v>1.4035800289162899</c:v>
                </c:pt>
                <c:pt idx="496">
                  <c:v>1.4059317766332025</c:v>
                </c:pt>
                <c:pt idx="497">
                  <c:v>1.4082853910687354</c:v>
                </c:pt>
                <c:pt idx="498">
                  <c:v>1.4106408813682962</c:v>
                </c:pt>
                <c:pt idx="499">
                  <c:v>1.4129982566923298</c:v>
                </c:pt>
                <c:pt idx="500">
                  <c:v>1.4153575262166944</c:v>
                </c:pt>
                <c:pt idx="501">
                  <c:v>1.4177186991330413</c:v>
                </c:pt>
                <c:pt idx="502">
                  <c:v>1.4200817846491927</c:v>
                </c:pt>
                <c:pt idx="503">
                  <c:v>1.4224467919895227</c:v>
                </c:pt>
                <c:pt idx="504">
                  <c:v>1.4248137303953379</c:v>
                </c:pt>
                <c:pt idx="505">
                  <c:v>1.427182609125259</c:v>
                </c:pt>
                <c:pt idx="506">
                  <c:v>1.4295534374556051</c:v>
                </c:pt>
                <c:pt idx="507">
                  <c:v>1.4319262246807765</c:v>
                </c:pt>
                <c:pt idx="508">
                  <c:v>1.434300980113641</c:v>
                </c:pt>
                <c:pt idx="509">
                  <c:v>1.4366777130859198</c:v>
                </c:pt>
                <c:pt idx="510">
                  <c:v>1.4390564329485755</c:v>
                </c:pt>
                <c:pt idx="511">
                  <c:v>1.4414371490722007</c:v>
                </c:pt>
                <c:pt idx="512">
                  <c:v>1.4438198708474077</c:v>
                </c:pt>
                <c:pt idx="513">
                  <c:v>1.446204607685221</c:v>
                </c:pt>
                <c:pt idx="514">
                  <c:v>1.4485913690174697</c:v>
                </c:pt>
                <c:pt idx="515">
                  <c:v>1.450980164297181</c:v>
                </c:pt>
                <c:pt idx="516">
                  <c:v>1.4533710029989764</c:v>
                </c:pt>
                <c:pt idx="517">
                  <c:v>1.4557638946194689</c:v>
                </c:pt>
                <c:pt idx="518">
                  <c:v>1.4581588486776609</c:v>
                </c:pt>
                <c:pt idx="519">
                  <c:v>1.460555874715345</c:v>
                </c:pt>
                <c:pt idx="520">
                  <c:v>1.4629549822975056</c:v>
                </c:pt>
                <c:pt idx="521">
                  <c:v>1.4653561810127216</c:v>
                </c:pt>
                <c:pt idx="522">
                  <c:v>1.4677594804735714</c:v>
                </c:pt>
                <c:pt idx="523">
                  <c:v>1.4701648903170406</c:v>
                </c:pt>
                <c:pt idx="524">
                  <c:v>1.4725724202049288</c:v>
                </c:pt>
                <c:pt idx="525">
                  <c:v>1.4749820798242617</c:v>
                </c:pt>
                <c:pt idx="526">
                  <c:v>1.4773938788877008</c:v>
                </c:pt>
                <c:pt idx="527">
                  <c:v>1.4798078271339594</c:v>
                </c:pt>
                <c:pt idx="528">
                  <c:v>1.4822239343282169</c:v>
                </c:pt>
                <c:pt idx="529">
                  <c:v>1.4846422102625372</c:v>
                </c:pt>
                <c:pt idx="530">
                  <c:v>1.4870626647562883</c:v>
                </c:pt>
                <c:pt idx="531">
                  <c:v>1.489485307656564</c:v>
                </c:pt>
                <c:pt idx="532">
                  <c:v>1.4919101488386075</c:v>
                </c:pt>
                <c:pt idx="533">
                  <c:v>1.494337198206238</c:v>
                </c:pt>
                <c:pt idx="534">
                  <c:v>1.4967664656922777</c:v>
                </c:pt>
                <c:pt idx="535">
                  <c:v>1.4991979612589834</c:v>
                </c:pt>
                <c:pt idx="536">
                  <c:v>1.5016316948984785</c:v>
                </c:pt>
                <c:pt idx="537">
                  <c:v>1.5040676766331873</c:v>
                </c:pt>
                <c:pt idx="538">
                  <c:v>1.5065059165162733</c:v>
                </c:pt>
                <c:pt idx="539">
                  <c:v>1.508946424632078</c:v>
                </c:pt>
                <c:pt idx="540">
                  <c:v>1.5113892110965639</c:v>
                </c:pt>
                <c:pt idx="541">
                  <c:v>1.5138342860577576</c:v>
                </c:pt>
                <c:pt idx="542">
                  <c:v>1.5162816596961983</c:v>
                </c:pt>
                <c:pt idx="543">
                  <c:v>1.5187313422253867</c:v>
                </c:pt>
                <c:pt idx="544">
                  <c:v>1.521183343892238</c:v>
                </c:pt>
                <c:pt idx="545">
                  <c:v>1.523637674977536</c:v>
                </c:pt>
                <c:pt idx="546">
                  <c:v>1.5260943457963914</c:v>
                </c:pt>
                <c:pt idx="547">
                  <c:v>1.5285533666987023</c:v>
                </c:pt>
                <c:pt idx="548">
                  <c:v>1.531014748069618</c:v>
                </c:pt>
                <c:pt idx="549">
                  <c:v>1.5334785003300035</c:v>
                </c:pt>
                <c:pt idx="550">
                  <c:v>1.5359446339369112</c:v>
                </c:pt>
                <c:pt idx="551">
                  <c:v>1.538413159384051</c:v>
                </c:pt>
                <c:pt idx="552">
                  <c:v>1.5408840872022669</c:v>
                </c:pt>
                <c:pt idx="553">
                  <c:v>1.543357427960014</c:v>
                </c:pt>
                <c:pt idx="554">
                  <c:v>1.5458331922638413</c:v>
                </c:pt>
                <c:pt idx="555">
                  <c:v>1.5483113907588757</c:v>
                </c:pt>
                <c:pt idx="556">
                  <c:v>1.55079203412931</c:v>
                </c:pt>
                <c:pt idx="557">
                  <c:v>1.553275133098894</c:v>
                </c:pt>
                <c:pt idx="558">
                  <c:v>1.5557606984314296</c:v>
                </c:pt>
                <c:pt idx="559">
                  <c:v>1.5582487409312684</c:v>
                </c:pt>
                <c:pt idx="560">
                  <c:v>1.5607392714438135</c:v>
                </c:pt>
                <c:pt idx="561">
                  <c:v>1.5632323008560247</c:v>
                </c:pt>
                <c:pt idx="562">
                  <c:v>1.5657278400969272</c:v>
                </c:pt>
                <c:pt idx="563">
                  <c:v>1.5682259001381236</c:v>
                </c:pt>
                <c:pt idx="564">
                  <c:v>1.5707264919943102</c:v>
                </c:pt>
                <c:pt idx="565">
                  <c:v>1.5732296267237977</c:v>
                </c:pt>
                <c:pt idx="566">
                  <c:v>1.5757353154290341</c:v>
                </c:pt>
                <c:pt idx="567">
                  <c:v>1.5782435692571322</c:v>
                </c:pt>
                <c:pt idx="568">
                  <c:v>1.5807543994004023</c:v>
                </c:pt>
                <c:pt idx="569">
                  <c:v>1.583267817096887</c:v>
                </c:pt>
                <c:pt idx="570">
                  <c:v>1.5857838336309016</c:v>
                </c:pt>
                <c:pt idx="571">
                  <c:v>1.588302460333578</c:v>
                </c:pt>
                <c:pt idx="572">
                  <c:v>1.590823708583413</c:v>
                </c:pt>
                <c:pt idx="573">
                  <c:v>1.5933475898068206</c:v>
                </c:pt>
                <c:pt idx="574">
                  <c:v>1.5958741154786893</c:v>
                </c:pt>
                <c:pt idx="575">
                  <c:v>1.5984032971229438</c:v>
                </c:pt>
                <c:pt idx="576">
                  <c:v>1.6009351463131103</c:v>
                </c:pt>
                <c:pt idx="577">
                  <c:v>1.6034696746728876</c:v>
                </c:pt>
                <c:pt idx="578">
                  <c:v>1.6060068938767222</c:v>
                </c:pt>
                <c:pt idx="579">
                  <c:v>1.6085468156503886</c:v>
                </c:pt>
                <c:pt idx="580">
                  <c:v>1.6110894517715735</c:v>
                </c:pt>
                <c:pt idx="581">
                  <c:v>1.6136348140704657</c:v>
                </c:pt>
                <c:pt idx="582">
                  <c:v>1.6161829144303517</c:v>
                </c:pt>
                <c:pt idx="583">
                  <c:v>1.618733764788214</c:v>
                </c:pt>
                <c:pt idx="584">
                  <c:v>1.6212873771353375</c:v>
                </c:pt>
                <c:pt idx="585">
                  <c:v>1.6238437635179184</c:v>
                </c:pt>
                <c:pt idx="586">
                  <c:v>1.62640293603768</c:v>
                </c:pt>
                <c:pt idx="587">
                  <c:v>1.6289649068524938</c:v>
                </c:pt>
                <c:pt idx="588">
                  <c:v>1.6315296881770058</c:v>
                </c:pt>
                <c:pt idx="589">
                  <c:v>1.6340972922832677</c:v>
                </c:pt>
                <c:pt idx="590">
                  <c:v>1.636667731501375</c:v>
                </c:pt>
                <c:pt idx="591">
                  <c:v>1.6392410182201094</c:v>
                </c:pt>
                <c:pt idx="592">
                  <c:v>1.6418171648875888</c:v>
                </c:pt>
                <c:pt idx="593">
                  <c:v>1.6443961840119214</c:v>
                </c:pt>
                <c:pt idx="594">
                  <c:v>1.6469780881618672</c:v>
                </c:pt>
                <c:pt idx="595">
                  <c:v>1.649562889967504</c:v>
                </c:pt>
                <c:pt idx="596">
                  <c:v>1.652150602120902</c:v>
                </c:pt>
                <c:pt idx="597">
                  <c:v>1.6547412373768016</c:v>
                </c:pt>
                <c:pt idx="598">
                  <c:v>1.6573348085533004</c:v>
                </c:pt>
                <c:pt idx="599">
                  <c:v>1.6599313285325454</c:v>
                </c:pt>
                <c:pt idx="600">
                  <c:v>1.6625308102614311</c:v>
                </c:pt>
                <c:pt idx="601">
                  <c:v>1.6651332667523058</c:v>
                </c:pt>
                <c:pt idx="602">
                  <c:v>1.6677387110836832</c:v>
                </c:pt>
                <c:pt idx="603">
                  <c:v>1.6703471564009627</c:v>
                </c:pt>
                <c:pt idx="604">
                  <c:v>1.6729586159171541</c:v>
                </c:pt>
                <c:pt idx="605">
                  <c:v>1.6755731029136123</c:v>
                </c:pt>
                <c:pt idx="606">
                  <c:v>1.678190630740777</c:v>
                </c:pt>
                <c:pt idx="607">
                  <c:v>1.6808112128189205</c:v>
                </c:pt>
                <c:pt idx="608">
                  <c:v>1.6834348626389033</c:v>
                </c:pt>
                <c:pt idx="609">
                  <c:v>1.6860615937629368</c:v>
                </c:pt>
                <c:pt idx="610">
                  <c:v>1.6886914198253535</c:v>
                </c:pt>
                <c:pt idx="611">
                  <c:v>1.6913243545333856</c:v>
                </c:pt>
                <c:pt idx="612">
                  <c:v>1.6939604116679507</c:v>
                </c:pt>
                <c:pt idx="613">
                  <c:v>1.6965996050844467</c:v>
                </c:pt>
                <c:pt idx="614">
                  <c:v>1.6992419487135533</c:v>
                </c:pt>
                <c:pt idx="615">
                  <c:v>1.7018874565620428</c:v>
                </c:pt>
                <c:pt idx="616">
                  <c:v>1.7045361427135994</c:v>
                </c:pt>
                <c:pt idx="617">
                  <c:v>1.7071880213296469</c:v>
                </c:pt>
                <c:pt idx="618">
                  <c:v>1.709843106650184</c:v>
                </c:pt>
                <c:pt idx="619">
                  <c:v>1.7125014129946303</c:v>
                </c:pt>
                <c:pt idx="620">
                  <c:v>1.7151629547626797</c:v>
                </c:pt>
                <c:pt idx="621">
                  <c:v>1.7178277464351634</c:v>
                </c:pt>
                <c:pt idx="622">
                  <c:v>1.7204958025749229</c:v>
                </c:pt>
                <c:pt idx="623">
                  <c:v>1.7231671378276903</c:v>
                </c:pt>
                <c:pt idx="624">
                  <c:v>1.7258417669229804</c:v>
                </c:pt>
                <c:pt idx="625">
                  <c:v>1.7285197046749914</c:v>
                </c:pt>
                <c:pt idx="626">
                  <c:v>1.731200965983515</c:v>
                </c:pt>
                <c:pt idx="627">
                  <c:v>1.7338855658348573</c:v>
                </c:pt>
                <c:pt idx="628">
                  <c:v>1.7365735193027694</c:v>
                </c:pt>
                <c:pt idx="629">
                  <c:v>1.7392648415493885</c:v>
                </c:pt>
                <c:pt idx="630">
                  <c:v>1.7419595478261893</c:v>
                </c:pt>
                <c:pt idx="631">
                  <c:v>1.7446576534749456</c:v>
                </c:pt>
                <c:pt idx="632">
                  <c:v>1.7473591739287033</c:v>
                </c:pt>
                <c:pt idx="633">
                  <c:v>1.7500641247127644</c:v>
                </c:pt>
                <c:pt idx="634">
                  <c:v>1.7527725214456813</c:v>
                </c:pt>
                <c:pt idx="635">
                  <c:v>1.7554843798402635</c:v>
                </c:pt>
                <c:pt idx="636">
                  <c:v>1.7581997157045948</c:v>
                </c:pt>
                <c:pt idx="637">
                  <c:v>1.7609185449430624</c:v>
                </c:pt>
                <c:pt idx="638">
                  <c:v>1.763640883557399</c:v>
                </c:pt>
                <c:pt idx="639">
                  <c:v>1.766366747647734</c:v>
                </c:pt>
                <c:pt idx="640">
                  <c:v>1.769096153413661</c:v>
                </c:pt>
                <c:pt idx="641">
                  <c:v>1.7718291171553144</c:v>
                </c:pt>
                <c:pt idx="642">
                  <c:v>1.7745656552744598</c:v>
                </c:pt>
                <c:pt idx="643">
                  <c:v>1.7773057842755968</c:v>
                </c:pt>
                <c:pt idx="644">
                  <c:v>1.7800495207670766</c:v>
                </c:pt>
                <c:pt idx="645">
                  <c:v>1.78279688146223</c:v>
                </c:pt>
                <c:pt idx="646">
                  <c:v>1.785547883180511</c:v>
                </c:pt>
                <c:pt idx="647">
                  <c:v>1.7883025428486532</c:v>
                </c:pt>
                <c:pt idx="648">
                  <c:v>1.7910608775018402</c:v>
                </c:pt>
                <c:pt idx="649">
                  <c:v>1.7938229042848903</c:v>
                </c:pt>
                <c:pt idx="650">
                  <c:v>1.796588640453455</c:v>
                </c:pt>
                <c:pt idx="651">
                  <c:v>1.799358103375233</c:v>
                </c:pt>
                <c:pt idx="652">
                  <c:v>1.8021313105311982</c:v>
                </c:pt>
                <c:pt idx="653">
                  <c:v>1.8049082795168427</c:v>
                </c:pt>
                <c:pt idx="654">
                  <c:v>1.807689028043436</c:v>
                </c:pt>
                <c:pt idx="655">
                  <c:v>1.8104735739392985</c:v>
                </c:pt>
                <c:pt idx="656">
                  <c:v>1.8132619351510928</c:v>
                </c:pt>
                <c:pt idx="657">
                  <c:v>1.8160541297451283</c:v>
                </c:pt>
                <c:pt idx="658">
                  <c:v>1.8188501759086837</c:v>
                </c:pt>
                <c:pt idx="659">
                  <c:v>1.8216500919513474</c:v>
                </c:pt>
                <c:pt idx="660">
                  <c:v>1.8244538963063717</c:v>
                </c:pt>
                <c:pt idx="661">
                  <c:v>1.8272616075320467</c:v>
                </c:pt>
                <c:pt idx="662">
                  <c:v>1.830073244313091</c:v>
                </c:pt>
                <c:pt idx="663">
                  <c:v>1.832888825462059</c:v>
                </c:pt>
                <c:pt idx="664">
                  <c:v>1.8357083699207681</c:v>
                </c:pt>
                <c:pt idx="665">
                  <c:v>1.838531896761743</c:v>
                </c:pt>
                <c:pt idx="666">
                  <c:v>1.8413594251896785</c:v>
                </c:pt>
                <c:pt idx="667">
                  <c:v>1.8441909745429228</c:v>
                </c:pt>
                <c:pt idx="668">
                  <c:v>1.8470265642949775</c:v>
                </c:pt>
                <c:pt idx="669">
                  <c:v>1.8498662140560198</c:v>
                </c:pt>
                <c:pt idx="670">
                  <c:v>1.8527099435744439</c:v>
                </c:pt>
                <c:pt idx="671">
                  <c:v>1.8555577727384207</c:v>
                </c:pt>
                <c:pt idx="672">
                  <c:v>1.858409721577482</c:v>
                </c:pt>
                <c:pt idx="673">
                  <c:v>1.8612658102641213</c:v>
                </c:pt>
                <c:pt idx="674">
                  <c:v>1.8641260591154196</c:v>
                </c:pt>
                <c:pt idx="675">
                  <c:v>1.866990488594691</c:v>
                </c:pt>
                <c:pt idx="676">
                  <c:v>1.8698591193131509</c:v>
                </c:pt>
                <c:pt idx="677">
                  <c:v>1.872731972031606</c:v>
                </c:pt>
                <c:pt idx="678">
                  <c:v>1.8756090676621688</c:v>
                </c:pt>
                <c:pt idx="679">
                  <c:v>1.8784904272699936</c:v>
                </c:pt>
                <c:pt idx="680">
                  <c:v>1.8813760720750368</c:v>
                </c:pt>
                <c:pt idx="681">
                  <c:v>1.884266023453842</c:v>
                </c:pt>
                <c:pt idx="682">
                  <c:v>1.8871603029413486</c:v>
                </c:pt>
                <c:pt idx="683">
                  <c:v>1.8900589322327257</c:v>
                </c:pt>
                <c:pt idx="684">
                  <c:v>1.8929619331852312</c:v>
                </c:pt>
                <c:pt idx="685">
                  <c:v>1.8958693278200975</c:v>
                </c:pt>
                <c:pt idx="686">
                  <c:v>1.8987811383244426</c:v>
                </c:pt>
                <c:pt idx="687">
                  <c:v>1.9016973870532077</c:v>
                </c:pt>
                <c:pt idx="688">
                  <c:v>1.9046180965311235</c:v>
                </c:pt>
                <c:pt idx="689">
                  <c:v>1.9075432894547029</c:v>
                </c:pt>
                <c:pt idx="690">
                  <c:v>1.910472988694262</c:v>
                </c:pt>
                <c:pt idx="691">
                  <c:v>1.9134072172959706</c:v>
                </c:pt>
                <c:pt idx="692">
                  <c:v>1.9163459984839315</c:v>
                </c:pt>
                <c:pt idx="693">
                  <c:v>1.9192893556622888</c:v>
                </c:pt>
                <c:pt idx="694">
                  <c:v>1.9222373124173682</c:v>
                </c:pt>
                <c:pt idx="695">
                  <c:v>1.9251898925198465</c:v>
                </c:pt>
                <c:pt idx="696">
                  <c:v>1.928147119926954</c:v>
                </c:pt>
                <c:pt idx="697">
                  <c:v>1.931109018784707</c:v>
                </c:pt>
                <c:pt idx="698">
                  <c:v>1.9340756134301755</c:v>
                </c:pt>
                <c:pt idx="699">
                  <c:v>1.937046928393781</c:v>
                </c:pt>
                <c:pt idx="700">
                  <c:v>1.9400229884016311</c:v>
                </c:pt>
                <c:pt idx="701">
                  <c:v>1.9430038183778866</c:v>
                </c:pt>
                <c:pt idx="702">
                  <c:v>1.945989443447164</c:v>
                </c:pt>
                <c:pt idx="703">
                  <c:v>1.9489798889369745</c:v>
                </c:pt>
                <c:pt idx="704">
                  <c:v>1.9519751803801983</c:v>
                </c:pt>
                <c:pt idx="705">
                  <c:v>1.9549753435175974</c:v>
                </c:pt>
                <c:pt idx="706">
                  <c:v>1.9579804043003641</c:v>
                </c:pt>
                <c:pt idx="707">
                  <c:v>1.9609903888927103</c:v>
                </c:pt>
                <c:pt idx="708">
                  <c:v>1.9640053236744945</c:v>
                </c:pt>
                <c:pt idx="709">
                  <c:v>1.9670252352438893</c:v>
                </c:pt>
                <c:pt idx="710">
                  <c:v>1.9700501504200891</c:v>
                </c:pt>
                <c:pt idx="711">
                  <c:v>1.9730800962460608</c:v>
                </c:pt>
                <c:pt idx="712">
                  <c:v>1.9761150999913348</c:v>
                </c:pt>
                <c:pt idx="713">
                  <c:v>1.9791551891548405</c:v>
                </c:pt>
                <c:pt idx="714">
                  <c:v>1.982200391467785</c:v>
                </c:pt>
                <c:pt idx="715">
                  <c:v>1.9852507348965782</c:v>
                </c:pt>
                <c:pt idx="716">
                  <c:v>1.9883062476458007</c:v>
                </c:pt>
                <c:pt idx="717">
                  <c:v>1.9913669581612208</c:v>
                </c:pt>
                <c:pt idx="718">
                  <c:v>1.9944328951328583</c:v>
                </c:pt>
                <c:pt idx="719">
                  <c:v>1.9975040874980963</c:v>
                </c:pt>
                <c:pt idx="720">
                  <c:v>2.0005805644448427</c:v>
                </c:pt>
                <c:pt idx="721">
                  <c:v>2.003662355414742</c:v>
                </c:pt>
                <c:pt idx="722">
                  <c:v>2.006749490106438</c:v>
                </c:pt>
                <c:pt idx="723">
                  <c:v>2.0098419984788913</c:v>
                </c:pt>
                <c:pt idx="724">
                  <c:v>2.012939910754745</c:v>
                </c:pt>
                <c:pt idx="725">
                  <c:v>2.0160432574237515</c:v>
                </c:pt>
                <c:pt idx="726">
                  <c:v>2.0191520692462492</c:v>
                </c:pt>
                <c:pt idx="727">
                  <c:v>2.0222663772566998</c:v>
                </c:pt>
                <c:pt idx="728">
                  <c:v>2.0253862127672817</c:v>
                </c:pt>
                <c:pt idx="729">
                  <c:v>2.0285116073715423</c:v>
                </c:pt>
                <c:pt idx="730">
                  <c:v>2.0316425929481112</c:v>
                </c:pt>
                <c:pt idx="731">
                  <c:v>2.0347792016644757</c:v>
                </c:pt>
                <c:pt idx="732">
                  <c:v>2.0379214659808165</c:v>
                </c:pt>
                <c:pt idx="733">
                  <c:v>2.0410694186539104</c:v>
                </c:pt>
                <c:pt idx="734">
                  <c:v>2.0442230927410963</c:v>
                </c:pt>
                <c:pt idx="735">
                  <c:v>2.0473825216043093</c:v>
                </c:pt>
                <c:pt idx="736">
                  <c:v>2.0505477389141826</c:v>
                </c:pt>
                <c:pt idx="737">
                  <c:v>2.0537187786542175</c:v>
                </c:pt>
                <c:pt idx="738">
                  <c:v>2.0568956751250274</c:v>
                </c:pt>
                <c:pt idx="739">
                  <c:v>2.060078462948651</c:v>
                </c:pt>
                <c:pt idx="740">
                  <c:v>2.0632671770729423</c:v>
                </c:pt>
                <c:pt idx="741">
                  <c:v>2.0664618527760354</c:v>
                </c:pt>
                <c:pt idx="742">
                  <c:v>2.0696625256708856</c:v>
                </c:pt>
                <c:pt idx="743">
                  <c:v>2.0728692317098907</c:v>
                </c:pt>
                <c:pt idx="744">
                  <c:v>2.076082007189592</c:v>
                </c:pt>
                <c:pt idx="745">
                  <c:v>2.079300888755459</c:v>
                </c:pt>
                <c:pt idx="746">
                  <c:v>2.082525913406756</c:v>
                </c:pt>
                <c:pt idx="747">
                  <c:v>2.0857571185014976</c:v>
                </c:pt>
                <c:pt idx="748">
                  <c:v>2.08899454176149</c:v>
                </c:pt>
                <c:pt idx="749">
                  <c:v>2.0922382212774613</c:v>
                </c:pt>
                <c:pt idx="750">
                  <c:v>2.095488195514287</c:v>
                </c:pt>
                <c:pt idx="751">
                  <c:v>2.0987445033163064</c:v>
                </c:pt>
                <c:pt idx="752">
                  <c:v>2.102007183912735</c:v>
                </c:pt>
                <c:pt idx="753">
                  <c:v>2.1052762769231776</c:v>
                </c:pt>
                <c:pt idx="754">
                  <c:v>2.108551822363237</c:v>
                </c:pt>
                <c:pt idx="755">
                  <c:v>2.111833860650229</c:v>
                </c:pt>
                <c:pt idx="756">
                  <c:v>2.1151224326090037</c:v>
                </c:pt>
                <c:pt idx="757">
                  <c:v>2.1184175794778666</c:v>
                </c:pt>
                <c:pt idx="758">
                  <c:v>2.1217193429146173</c:v>
                </c:pt>
                <c:pt idx="759">
                  <c:v>2.1250277650026956</c:v>
                </c:pt>
                <c:pt idx="760">
                  <c:v>2.1283428882574453</c:v>
                </c:pt>
                <c:pt idx="761">
                  <c:v>2.131664755632492</c:v>
                </c:pt>
                <c:pt idx="762">
                  <c:v>2.134993410526243</c:v>
                </c:pt>
                <c:pt idx="763">
                  <c:v>2.13832889678851</c:v>
                </c:pt>
                <c:pt idx="764">
                  <c:v>2.141671258727258</c:v>
                </c:pt>
                <c:pt idx="765">
                  <c:v>2.14502054111548</c:v>
                </c:pt>
                <c:pt idx="766">
                  <c:v>2.1483767891982075</c:v>
                </c:pt>
                <c:pt idx="767">
                  <c:v>2.151740048699651</c:v>
                </c:pt>
                <c:pt idx="768">
                  <c:v>2.1551103658304847</c:v>
                </c:pt>
                <c:pt idx="769">
                  <c:v>2.1584877872952646</c:v>
                </c:pt>
                <c:pt idx="770">
                  <c:v>2.161872360299999</c:v>
                </c:pt>
                <c:pt idx="771">
                  <c:v>2.165264132559861</c:v>
                </c:pt>
                <c:pt idx="772">
                  <c:v>2.1686631523070563</c:v>
                </c:pt>
                <c:pt idx="773">
                  <c:v>2.1720694682988455</c:v>
                </c:pt>
                <c:pt idx="774">
                  <c:v>2.1754831298257242</c:v>
                </c:pt>
                <c:pt idx="775">
                  <c:v>2.1789041867197683</c:v>
                </c:pt>
                <c:pt idx="776">
                  <c:v>2.182332689363144</c:v>
                </c:pt>
                <c:pt idx="777">
                  <c:v>2.185768688696791</c:v>
                </c:pt>
                <c:pt idx="778">
                  <c:v>2.1892122362292796</c:v>
                </c:pt>
                <c:pt idx="779">
                  <c:v>2.1926633840458485</c:v>
                </c:pt>
                <c:pt idx="780">
                  <c:v>2.196122184817626</c:v>
                </c:pt>
                <c:pt idx="781">
                  <c:v>2.199588691811041</c:v>
                </c:pt>
                <c:pt idx="782">
                  <c:v>2.2030629588974273</c:v>
                </c:pt>
                <c:pt idx="783">
                  <c:v>2.206545040562825</c:v>
                </c:pt>
                <c:pt idx="784">
                  <c:v>2.2100349919179876</c:v>
                </c:pt>
                <c:pt idx="785">
                  <c:v>2.213532868708598</c:v>
                </c:pt>
                <c:pt idx="786">
                  <c:v>2.2170387273256953</c:v>
                </c:pt>
                <c:pt idx="787">
                  <c:v>2.220552624816326</c:v>
                </c:pt>
                <c:pt idx="788">
                  <c:v>2.2240746188944165</c:v>
                </c:pt>
                <c:pt idx="789">
                  <c:v>2.22760476795188</c:v>
                </c:pt>
                <c:pt idx="790">
                  <c:v>2.231143131069958</c:v>
                </c:pt>
                <c:pt idx="791">
                  <c:v>2.2346897680308078</c:v>
                </c:pt>
                <c:pt idx="792">
                  <c:v>2.2382447393293377</c:v>
                </c:pt>
                <c:pt idx="793">
                  <c:v>2.241808106185301</c:v>
                </c:pt>
                <c:pt idx="794">
                  <c:v>2.2453799305556514</c:v>
                </c:pt>
                <c:pt idx="795">
                  <c:v>2.248960275147171</c:v>
                </c:pt>
                <c:pt idx="796">
                  <c:v>2.252549203429375</c:v>
                </c:pt>
                <c:pt idx="797">
                  <c:v>2.2561467796476995</c:v>
                </c:pt>
                <c:pt idx="798">
                  <c:v>2.259753068836989</c:v>
                </c:pt>
                <c:pt idx="799">
                  <c:v>2.2633681368352767</c:v>
                </c:pt>
                <c:pt idx="800">
                  <c:v>2.2669920502978806</c:v>
                </c:pt>
                <c:pt idx="801">
                  <c:v>2.270624876711815</c:v>
                </c:pt>
                <c:pt idx="802">
                  <c:v>2.274266684410528</c:v>
                </c:pt>
                <c:pt idx="803">
                  <c:v>2.2779175425889773</c:v>
                </c:pt>
                <c:pt idx="804">
                  <c:v>2.2815775213190483</c:v>
                </c:pt>
                <c:pt idx="805">
                  <c:v>2.2852466915653302</c:v>
                </c:pt>
                <c:pt idx="806">
                  <c:v>2.2889251252012555</c:v>
                </c:pt>
                <c:pt idx="807">
                  <c:v>2.2926128950256146</c:v>
                </c:pt>
                <c:pt idx="808">
                  <c:v>2.2963100747794587</c:v>
                </c:pt>
                <c:pt idx="809">
                  <c:v>2.300016739163398</c:v>
                </c:pt>
                <c:pt idx="810">
                  <c:v>2.3037329638553095</c:v>
                </c:pt>
                <c:pt idx="811">
                  <c:v>2.3074588255284656</c:v>
                </c:pt>
                <c:pt idx="812">
                  <c:v>2.311194401870096</c:v>
                </c:pt>
                <c:pt idx="813">
                  <c:v>2.3149397716003945</c:v>
                </c:pt>
                <c:pt idx="814">
                  <c:v>2.3186950144919862</c:v>
                </c:pt>
                <c:pt idx="815">
                  <c:v>2.3224602113898647</c:v>
                </c:pt>
                <c:pt idx="816">
                  <c:v>2.32623544423182</c:v>
                </c:pt>
                <c:pt idx="817">
                  <c:v>2.3300207960693626</c:v>
                </c:pt>
                <c:pt idx="818">
                  <c:v>2.3338163510891694</c:v>
                </c:pt>
                <c:pt idx="819">
                  <c:v>2.3376221946350566</c:v>
                </c:pt>
                <c:pt idx="820">
                  <c:v>2.341438413230505</c:v>
                </c:pt>
                <c:pt idx="821">
                  <c:v>2.3452650946017486</c:v>
                </c:pt>
                <c:pt idx="822">
                  <c:v>2.349102327701445</c:v>
                </c:pt>
                <c:pt idx="823">
                  <c:v>2.352950202732948</c:v>
                </c:pt>
                <c:pt idx="824">
                  <c:v>2.356808811175201</c:v>
                </c:pt>
                <c:pt idx="825">
                  <c:v>2.360678245808264</c:v>
                </c:pt>
                <c:pt idx="826">
                  <c:v>2.3645586007395067</c:v>
                </c:pt>
                <c:pt idx="827">
                  <c:v>2.368449971430475</c:v>
                </c:pt>
                <c:pt idx="828">
                  <c:v>2.3723524547244645</c:v>
                </c:pt>
                <c:pt idx="829">
                  <c:v>2.3762661488748145</c:v>
                </c:pt>
                <c:pt idx="830">
                  <c:v>2.380191153573952</c:v>
                </c:pt>
                <c:pt idx="831">
                  <c:v>2.3841275699832067</c:v>
                </c:pt>
                <c:pt idx="832">
                  <c:v>2.3880755007634233</c:v>
                </c:pt>
                <c:pt idx="833">
                  <c:v>2.3920350501063967</c:v>
                </c:pt>
                <c:pt idx="834">
                  <c:v>2.3960063237671596</c:v>
                </c:pt>
                <c:pt idx="835">
                  <c:v>2.399989429097147</c:v>
                </c:pt>
                <c:pt idx="836">
                  <c:v>2.4039844750782695</c:v>
                </c:pt>
                <c:pt idx="837">
                  <c:v>2.4079915723579286</c:v>
                </c:pt>
                <c:pt idx="838">
                  <c:v>2.4120108332849983</c:v>
                </c:pt>
                <c:pt idx="839">
                  <c:v>2.416042371946814</c:v>
                </c:pt>
                <c:pt idx="840">
                  <c:v>2.420086304207197</c:v>
                </c:pt>
                <c:pt idx="841">
                  <c:v>2.4241427477455586</c:v>
                </c:pt>
                <c:pt idx="842">
                  <c:v>2.428211822097109</c:v>
                </c:pt>
                <c:pt idx="843">
                  <c:v>2.432293648694223</c:v>
                </c:pt>
                <c:pt idx="844">
                  <c:v>2.4363883509089908</c:v>
                </c:pt>
                <c:pt idx="845">
                  <c:v>2.44049605409701</c:v>
                </c:pt>
                <c:pt idx="846">
                  <c:v>2.444616885642446</c:v>
                </c:pt>
                <c:pt idx="847">
                  <c:v>2.448750975004422</c:v>
                </c:pt>
                <c:pt idx="848">
                  <c:v>2.452898453764777</c:v>
                </c:pt>
                <c:pt idx="849">
                  <c:v>2.4570594556772463</c:v>
                </c:pt>
                <c:pt idx="850">
                  <c:v>2.461234116718112</c:v>
                </c:pt>
                <c:pt idx="851">
                  <c:v>2.4654225751383856</c:v>
                </c:pt>
                <c:pt idx="852">
                  <c:v>2.469624971517568</c:v>
                </c:pt>
                <c:pt idx="853">
                  <c:v>2.473841448819058</c:v>
                </c:pt>
                <c:pt idx="854">
                  <c:v>2.4780721524472624</c:v>
                </c:pt>
                <c:pt idx="855">
                  <c:v>2.4823172303064767</c:v>
                </c:pt>
                <c:pt idx="856">
                  <c:v>2.4865768328616014</c:v>
                </c:pt>
                <c:pt idx="857">
                  <c:v>2.490851113200768</c:v>
                </c:pt>
                <c:pt idx="858">
                  <c:v>2.495140227099943</c:v>
                </c:pt>
                <c:pt idx="859">
                  <c:v>2.4994443330895924</c:v>
                </c:pt>
                <c:pt idx="860">
                  <c:v>2.503763592523484</c:v>
                </c:pt>
                <c:pt idx="861">
                  <c:v>2.5080981696497133</c:v>
                </c:pt>
                <c:pt idx="862">
                  <c:v>2.5124482316840435</c:v>
                </c:pt>
                <c:pt idx="863">
                  <c:v>2.516813948885645</c:v>
                </c:pt>
                <c:pt idx="864">
                  <c:v>2.521195494635342</c:v>
                </c:pt>
                <c:pt idx="865">
                  <c:v>2.5255930455164592</c:v>
                </c:pt>
                <c:pt idx="866">
                  <c:v>2.53000678139838</c:v>
                </c:pt>
                <c:pt idx="867">
                  <c:v>2.534436885522926</c:v>
                </c:pt>
                <c:pt idx="868">
                  <c:v>2.538883544593676</c:v>
                </c:pt>
                <c:pt idx="869">
                  <c:v>2.5433469488683484</c:v>
                </c:pt>
                <c:pt idx="870">
                  <c:v>2.547827292254373</c:v>
                </c:pt>
                <c:pt idx="871">
                  <c:v>2.5523247724077938</c:v>
                </c:pt>
                <c:pt idx="872">
                  <c:v>2.5568395908356396</c:v>
                </c:pt>
                <c:pt idx="873">
                  <c:v>2.561371953001916</c:v>
                </c:pt>
                <c:pt idx="874">
                  <c:v>2.5659220684373762</c:v>
                </c:pt>
                <c:pt idx="875">
                  <c:v>2.570490150853235</c:v>
                </c:pt>
                <c:pt idx="876">
                  <c:v>2.5750764182590022</c:v>
                </c:pt>
                <c:pt idx="877">
                  <c:v>2.5796810930846172</c:v>
                </c:pt>
                <c:pt idx="878">
                  <c:v>2.584304402307082</c:v>
                </c:pt>
                <c:pt idx="879">
                  <c:v>2.5889465775817917</c:v>
                </c:pt>
                <c:pt idx="880">
                  <c:v>2.593607855378784</c:v>
                </c:pt>
                <c:pt idx="881">
                  <c:v>2.598288477124125</c:v>
                </c:pt>
                <c:pt idx="882">
                  <c:v>2.6029886893466814</c:v>
                </c:pt>
                <c:pt idx="883">
                  <c:v>2.6077087438305226</c:v>
                </c:pt>
                <c:pt idx="884">
                  <c:v>2.612448897773225</c:v>
                </c:pt>
                <c:pt idx="885">
                  <c:v>2.617209413950357</c:v>
                </c:pt>
                <c:pt idx="886">
                  <c:v>2.621990560886442</c:v>
                </c:pt>
                <c:pt idx="887">
                  <c:v>2.626792613032719</c:v>
                </c:pt>
                <c:pt idx="888">
                  <c:v>2.6316158509520253</c:v>
                </c:pt>
                <c:pt idx="889">
                  <c:v>2.636460561511164</c:v>
                </c:pt>
                <c:pt idx="890">
                  <c:v>2.641327038081117</c:v>
                </c:pt>
                <c:pt idx="891">
                  <c:v>2.6462155807455137</c:v>
                </c:pt>
                <c:pt idx="892">
                  <c:v>2.6511264965177603</c:v>
                </c:pt>
                <c:pt idx="893">
                  <c:v>2.6560600995672834</c:v>
                </c:pt>
                <c:pt idx="894">
                  <c:v>2.6610167114553556</c:v>
                </c:pt>
                <c:pt idx="895">
                  <c:v>2.665996661381007</c:v>
                </c:pt>
                <c:pt idx="896">
                  <c:v>2.6710002864375504</c:v>
                </c:pt>
                <c:pt idx="897">
                  <c:v>2.6760279318802884</c:v>
                </c:pt>
                <c:pt idx="898">
                  <c:v>2.681079951406006</c:v>
                </c:pt>
                <c:pt idx="899">
                  <c:v>2.686156707444882</c:v>
                </c:pt>
                <c:pt idx="900">
                  <c:v>2.6912585714655117</c:v>
                </c:pt>
                <c:pt idx="901">
                  <c:v>2.6963859242937525</c:v>
                </c:pt>
                <c:pt idx="902">
                  <c:v>2.701539156446184</c:v>
                </c:pt>
                <c:pt idx="903">
                  <c:v>2.7067186684789917</c:v>
                </c:pt>
                <c:pt idx="904">
                  <c:v>2.7119248713531707</c:v>
                </c:pt>
                <c:pt idx="905">
                  <c:v>2.717158186816981</c:v>
                </c:pt>
                <c:pt idx="906">
                  <c:v>2.7224190478066657</c:v>
                </c:pt>
                <c:pt idx="907">
                  <c:v>2.7277078988665124</c:v>
                </c:pt>
                <c:pt idx="908">
                  <c:v>2.733025196589404</c:v>
                </c:pt>
                <c:pt idx="909">
                  <c:v>2.7383714100791</c:v>
                </c:pt>
                <c:pt idx="910">
                  <c:v>2.7437470214355706</c:v>
                </c:pt>
                <c:pt idx="911">
                  <c:v>2.749152526264804</c:v>
                </c:pt>
                <c:pt idx="912">
                  <c:v>2.7545884342146127</c:v>
                </c:pt>
                <c:pt idx="913">
                  <c:v>2.760055269538077</c:v>
                </c:pt>
                <c:pt idx="914">
                  <c:v>2.7655535716863917</c:v>
                </c:pt>
                <c:pt idx="915">
                  <c:v>2.771083895933008</c:v>
                </c:pt>
                <c:pt idx="916">
                  <c:v>2.7766468140311185</c:v>
                </c:pt>
                <c:pt idx="917">
                  <c:v>2.782242914906684</c:v>
                </c:pt>
                <c:pt idx="918">
                  <c:v>2.7878728053893833</c:v>
                </c:pt>
                <c:pt idx="919">
                  <c:v>2.7935371109840528</c:v>
                </c:pt>
                <c:pt idx="920">
                  <c:v>2.7992364766853846</c:v>
                </c:pt>
                <c:pt idx="921">
                  <c:v>2.8049715678388965</c:v>
                </c:pt>
                <c:pt idx="922">
                  <c:v>2.810743071051417</c:v>
                </c:pt>
                <c:pt idx="923">
                  <c:v>2.816551695154618</c:v>
                </c:pt>
                <c:pt idx="924">
                  <c:v>2.8223981722254154</c:v>
                </c:pt>
                <c:pt idx="925">
                  <c:v>2.828283258667402</c:v>
                </c:pt>
                <c:pt idx="926">
                  <c:v>2.834207736357826</c:v>
                </c:pt>
                <c:pt idx="927">
                  <c:v>2.840172413865045</c:v>
                </c:pt>
                <c:pt idx="928">
                  <c:v>2.846178127741814</c:v>
                </c:pt>
                <c:pt idx="929">
                  <c:v>2.852225743900269</c:v>
                </c:pt>
                <c:pt idx="930">
                  <c:v>2.858316159074995</c:v>
                </c:pt>
                <c:pt idx="931">
                  <c:v>2.86445030238118</c:v>
                </c:pt>
                <c:pt idx="932">
                  <c:v>2.870629136975522</c:v>
                </c:pt>
                <c:pt idx="933">
                  <c:v>2.8768536618282843</c:v>
                </c:pt>
                <c:pt idx="934">
                  <c:v>2.8831249136157338</c:v>
                </c:pt>
                <c:pt idx="935">
                  <c:v>2.8894439687431097</c:v>
                </c:pt>
                <c:pt idx="936">
                  <c:v>2.8958119455092985</c:v>
                </c:pt>
                <c:pt idx="937">
                  <c:v>2.9022300064255364</c:v>
                </c:pt>
                <c:pt idx="938">
                  <c:v>2.90869936070175</c:v>
                </c:pt>
                <c:pt idx="939">
                  <c:v>2.9152212669155957</c:v>
                </c:pt>
                <c:pt idx="940">
                  <c:v>2.921797035880867</c:v>
                </c:pt>
                <c:pt idx="941">
                  <c:v>2.9284280337337907</c:v>
                </c:pt>
                <c:pt idx="942">
                  <c:v>2.935115685257781</c:v>
                </c:pt>
                <c:pt idx="943">
                  <c:v>2.9418614774695606</c:v>
                </c:pt>
                <c:pt idx="944">
                  <c:v>2.9486669634922165</c:v>
                </c:pt>
                <c:pt idx="945">
                  <c:v>2.955533766743749</c:v>
                </c:pt>
                <c:pt idx="946">
                  <c:v>2.962463585473109</c:v>
                </c:pt>
                <c:pt idx="947">
                  <c:v>2.969458197679621</c:v>
                </c:pt>
                <c:pt idx="948">
                  <c:v>2.976519466456143</c:v>
                </c:pt>
                <c:pt idx="949">
                  <c:v>2.9836493458014592</c:v>
                </c:pt>
                <c:pt idx="950">
                  <c:v>2.9908498869532587</c:v>
                </c:pt>
                <c:pt idx="951">
                  <c:v>2.9981232452998547</c:v>
                </c:pt>
                <c:pt idx="952">
                  <c:v>3.0054716879366166</c:v>
                </c:pt>
                <c:pt idx="953">
                  <c:v>3.0128976019421794</c:v>
                </c:pt>
                <c:pt idx="954">
                  <c:v>3.0204035034600336</c:v>
                </c:pt>
                <c:pt idx="955">
                  <c:v>3.027992047683408</c:v>
                </c:pt>
                <c:pt idx="956">
                  <c:v>3.035666039855735</c:v>
                </c:pt>
                <c:pt idx="957">
                  <c:v>3.0434284474158693</c:v>
                </c:pt>
                <c:pt idx="958">
                  <c:v>3.051282413437109</c:v>
                </c:pt>
                <c:pt idx="959">
                  <c:v>3.0592312715325622</c:v>
                </c:pt>
                <c:pt idx="960">
                  <c:v>3.0672785624272585</c:v>
                </c:pt>
                <c:pt idx="961">
                  <c:v>3.0754280524306155</c:v>
                </c:pt>
                <c:pt idx="962">
                  <c:v>3.0836837540825686</c:v>
                </c:pt>
                <c:pt idx="963">
                  <c:v>3.0920499492943767</c:v>
                </c:pt>
                <c:pt idx="964">
                  <c:v>3.100531215362688</c:v>
                </c:pt>
                <c:pt idx="965">
                  <c:v>3.1091324543052856</c:v>
                </c:pt>
                <c:pt idx="966">
                  <c:v>3.1178589260520497</c:v>
                </c:pt>
                <c:pt idx="967">
                  <c:v>3.1267162861290005</c:v>
                </c:pt>
                <c:pt idx="968">
                  <c:v>3.135710628601898</c:v>
                </c:pt>
                <c:pt idx="969">
                  <c:v>3.144848535205338</c:v>
                </c:pt>
                <c:pt idx="970">
                  <c:v>3.1541371317823135</c:v>
                </c:pt>
                <c:pt idx="971">
                  <c:v>3.1635841534093054</c:v>
                </c:pt>
                <c:pt idx="972">
                  <c:v>3.1731980198984444</c:v>
                </c:pt>
                <c:pt idx="973">
                  <c:v>3.182987923771957</c:v>
                </c:pt>
                <c:pt idx="974">
                  <c:v>3.1929639333231306</c:v>
                </c:pt>
                <c:pt idx="975">
                  <c:v>3.2031371140513065</c:v>
                </c:pt>
                <c:pt idx="976">
                  <c:v>3.213519672640038</c:v>
                </c:pt>
                <c:pt idx="977">
                  <c:v>3.224125128813716</c:v>
                </c:pt>
                <c:pt idx="978">
                  <c:v>3.2349685219674904</c:v>
                </c:pt>
                <c:pt idx="979">
                  <c:v>3.2460666615756226</c:v>
                </c:pt>
                <c:pt idx="980">
                  <c:v>3.2574384332758908</c:v>
                </c:pt>
                <c:pt idx="981">
                  <c:v>3.269105176548035</c:v>
                </c:pt>
                <c:pt idx="982">
                  <c:v>3.28109115557827</c:v>
                </c:pt>
                <c:pt idx="983">
                  <c:v>3.2934241530453807</c:v>
                </c:pt>
                <c:pt idx="984">
                  <c:v>3.306136228470136</c:v>
                </c:pt>
                <c:pt idx="985">
                  <c:v>3.319264700538769</c:v>
                </c:pt>
                <c:pt idx="986">
                  <c:v>3.332853439945644</c:v>
                </c:pt>
                <c:pt idx="987">
                  <c:v>3.3469546018183722</c:v>
                </c:pt>
                <c:pt idx="988">
                  <c:v>3.3616309953865193</c:v>
                </c:pt>
                <c:pt idx="989">
                  <c:v>3.3769594029834553</c:v>
                </c:pt>
                <c:pt idx="990">
                  <c:v>3.393035358840364</c:v>
                </c:pt>
                <c:pt idx="991">
                  <c:v>3.409980257831101</c:v>
                </c:pt>
                <c:pt idx="992">
                  <c:v>3.4279523522429174</c:v>
                </c:pt>
                <c:pt idx="993">
                  <c:v>3.4471645975139342</c:v>
                </c:pt>
                <c:pt idx="994">
                  <c:v>3.4679154042835494</c:v>
                </c:pt>
                <c:pt idx="995">
                  <c:v>3.4906459095685847</c:v>
                </c:pt>
                <c:pt idx="996">
                  <c:v>3.516058421086347</c:v>
                </c:pt>
                <c:pt idx="997">
                  <c:v>3.545401147218185</c:v>
                </c:pt>
                <c:pt idx="998">
                  <c:v>3.581337136445845</c:v>
                </c:pt>
                <c:pt idx="999">
                  <c:v>3.6321563720224717</c:v>
                </c:pt>
                <c:pt idx="1000">
                  <c:v>3.6321563720224717</c:v>
                </c:pt>
              </c:numCache>
            </c:numRef>
          </c:xVal>
          <c:yVal>
            <c:numRef>
              <c:f>1!$AC$25:$AC$1025</c:f>
              <c:numCache>
                <c:ptCount val="1001"/>
                <c:pt idx="0">
                  <c:v>0</c:v>
                </c:pt>
                <c:pt idx="1">
                  <c:v>-0.0006815013580456844</c:v>
                </c:pt>
                <c:pt idx="2">
                  <c:v>-0.0019262743238481837</c:v>
                </c:pt>
                <c:pt idx="3">
                  <c:v>-0.0035363784744024246</c:v>
                </c:pt>
                <c:pt idx="4">
                  <c:v>-0.0054408638025003064</c:v>
                </c:pt>
                <c:pt idx="5">
                  <c:v>-0.007598557999561426</c:v>
                </c:pt>
                <c:pt idx="6">
                  <c:v>-0.00998156542738972</c:v>
                </c:pt>
                <c:pt idx="7">
                  <c:v>-0.012569318923228</c:v>
                </c:pt>
                <c:pt idx="8">
                  <c:v>-0.015345811791969663</c:v>
                </c:pt>
                <c:pt idx="9">
                  <c:v>-0.01829810647879359</c:v>
                </c:pt>
                <c:pt idx="10">
                  <c:v>-0.021415448985227587</c:v>
                </c:pt>
                <c:pt idx="11">
                  <c:v>-0.02468870488054815</c:v>
                </c:pt>
                <c:pt idx="12">
                  <c:v>-0.028109980581330345</c:v>
                </c:pt>
                <c:pt idx="13">
                  <c:v>-0.03167235823221789</c:v>
                </c:pt>
                <c:pt idx="14">
                  <c:v>-0.03536970376822242</c:v>
                </c:pt>
                <c:pt idx="15">
                  <c:v>-0.0391965240496556</c:v>
                </c:pt>
                <c:pt idx="16">
                  <c:v>-0.043147858016789796</c:v>
                </c:pt>
                <c:pt idx="17">
                  <c:v>-0.0472191921004947</c:v>
                </c:pt>
                <c:pt idx="18">
                  <c:v>-0.051406393347983345</c:v>
                </c:pt>
                <c:pt idx="19">
                  <c:v>-0.05570565575861515</c:v>
                </c:pt>
                <c:pt idx="20">
                  <c:v>-0.060113456651257786</c:v>
                </c:pt>
                <c:pt idx="21">
                  <c:v>-0.0646265207727765</c:v>
                </c:pt>
                <c:pt idx="22">
                  <c:v>-0.06924179046600656</c:v>
                </c:pt>
                <c:pt idx="23">
                  <c:v>-0.07395640064186569</c:v>
                </c:pt>
                <c:pt idx="24">
                  <c:v>-0.07876765760434339</c:v>
                </c:pt>
                <c:pt idx="25">
                  <c:v>-0.08367302099779851</c:v>
                </c:pt>
                <c:pt idx="26">
                  <c:v>-0.08867008830858411</c:v>
                </c:pt>
                <c:pt idx="27">
                  <c:v>-0.093756581474468</c:v>
                </c:pt>
                <c:pt idx="28">
                  <c:v>-0.09893033524723194</c:v>
                </c:pt>
                <c:pt idx="29">
                  <c:v>-0.10418928702416777</c:v>
                </c:pt>
                <c:pt idx="30">
                  <c:v>-0.10953146791860455</c:v>
                </c:pt>
                <c:pt idx="31">
                  <c:v>-0.1149549948821221</c:v>
                </c:pt>
                <c:pt idx="32">
                  <c:v>-0.12045806372460909</c:v>
                </c:pt>
                <c:pt idx="33">
                  <c:v>-0.12603894290500584</c:v>
                </c:pt>
                <c:pt idx="34">
                  <c:v>-0.13169596798689248</c:v>
                </c:pt>
                <c:pt idx="35">
                  <c:v>-0.13742753667035712</c:v>
                </c:pt>
                <c:pt idx="36">
                  <c:v>-0.14323210432558312</c:v>
                </c:pt>
                <c:pt idx="37">
                  <c:v>-0.14910817996504705</c:v>
                </c:pt>
                <c:pt idx="38">
                  <c:v>-0.15505432260069807</c:v>
                </c:pt>
                <c:pt idx="39">
                  <c:v>-0.1610691379402495</c:v>
                </c:pt>
                <c:pt idx="40">
                  <c:v>-0.16715127538325927</c:v>
                </c:pt>
                <c:pt idx="41">
                  <c:v>-0.1732994252830951</c:v>
                </c:pt>
                <c:pt idx="42">
                  <c:v>-0.17951231644545235</c:v>
                </c:pt>
                <c:pt idx="43">
                  <c:v>-0.1857887138379628</c:v>
                </c:pt>
                <c:pt idx="44">
                  <c:v>-0.1921274164886899</c:v>
                </c:pt>
                <c:pt idx="45">
                  <c:v>-0.19852725555411763</c:v>
                </c:pt>
                <c:pt idx="46">
                  <c:v>-0.20498709253958883</c:v>
                </c:pt>
                <c:pt idx="47">
                  <c:v>-0.21150581765723192</c:v>
                </c:pt>
                <c:pt idx="48">
                  <c:v>-0.2180823483081404</c:v>
                </c:pt>
                <c:pt idx="49">
                  <c:v>-0.22471562767711295</c:v>
                </c:pt>
                <c:pt idx="50">
                  <c:v>-0.23140462342957152</c:v>
                </c:pt>
                <c:pt idx="51">
                  <c:v>-0.23814832650142453</c:v>
                </c:pt>
                <c:pt idx="52">
                  <c:v>-0.2449457499736268</c:v>
                </c:pt>
                <c:pt idx="53">
                  <c:v>-0.2517959280240911</c:v>
                </c:pt>
                <c:pt idx="54">
                  <c:v>-0.2586979149503436</c:v>
                </c:pt>
                <c:pt idx="55">
                  <c:v>-0.26565078425700367</c:v>
                </c:pt>
                <c:pt idx="56">
                  <c:v>-0.27265362780276026</c:v>
                </c:pt>
                <c:pt idx="57">
                  <c:v>-0.27970555500204425</c:v>
                </c:pt>
                <c:pt idx="58">
                  <c:v>-0.2868056920770498</c:v>
                </c:pt>
                <c:pt idx="59">
                  <c:v>-0.2939531813561816</c:v>
                </c:pt>
                <c:pt idx="60">
                  <c:v>-0.30114718061537726</c:v>
                </c:pt>
                <c:pt idx="61">
                  <c:v>-0.3083868624590515</c:v>
                </c:pt>
                <c:pt idx="62">
                  <c:v>-0.315671413737745</c:v>
                </c:pt>
                <c:pt idx="63">
                  <c:v>-0.3230000349997753</c:v>
                </c:pt>
                <c:pt idx="64">
                  <c:v>-0.3303719399744654</c:v>
                </c:pt>
                <c:pt idx="65">
                  <c:v>-0.3377863550846964</c:v>
                </c:pt>
                <c:pt idx="66">
                  <c:v>-0.34524251898675284</c:v>
                </c:pt>
                <c:pt idx="67">
                  <c:v>-0.35273968213557955</c:v>
                </c:pt>
                <c:pt idx="68">
                  <c:v>-0.36027710637372967</c:v>
                </c:pt>
                <c:pt idx="69">
                  <c:v>-0.3678540645424154</c:v>
                </c:pt>
                <c:pt idx="70">
                  <c:v>-0.3754698401132259</c:v>
                </c:pt>
                <c:pt idx="71">
                  <c:v>-0.3831237268391449</c:v>
                </c:pt>
                <c:pt idx="72">
                  <c:v>-0.3908150284236541</c:v>
                </c:pt>
                <c:pt idx="73">
                  <c:v>-0.3985430582067659</c:v>
                </c:pt>
                <c:pt idx="74">
                  <c:v>-0.4063071388669254</c:v>
                </c:pt>
                <c:pt idx="75">
                  <c:v>-0.414106602137829</c:v>
                </c:pt>
                <c:pt idx="76">
                  <c:v>-0.4219407885392119</c:v>
                </c:pt>
                <c:pt idx="77">
                  <c:v>-0.4298090471208091</c:v>
                </c:pt>
                <c:pt idx="78">
                  <c:v>-0.4377107352186734</c:v>
                </c:pt>
                <c:pt idx="79">
                  <c:v>-0.44564521822313513</c:v>
                </c:pt>
                <c:pt idx="80">
                  <c:v>-0.45361186935775233</c:v>
                </c:pt>
                <c:pt idx="81">
                  <c:v>-0.4616100694685731</c:v>
                </c:pt>
                <c:pt idx="82">
                  <c:v>-0.4696392068231752</c:v>
                </c:pt>
                <c:pt idx="83">
                  <c:v>-0.47769867691890056</c:v>
                </c:pt>
                <c:pt idx="84">
                  <c:v>-0.4857878822997953</c:v>
                </c:pt>
                <c:pt idx="85">
                  <c:v>-0.4939062323817589</c:v>
                </c:pt>
                <c:pt idx="86">
                  <c:v>-0.5020531432854759</c:v>
                </c:pt>
                <c:pt idx="87">
                  <c:v>-0.5102280376766977</c:v>
                </c:pt>
                <c:pt idx="88">
                  <c:v>-0.5184303446134875</c:v>
                </c:pt>
                <c:pt idx="89">
                  <c:v>-0.5266594994000636</c:v>
                </c:pt>
                <c:pt idx="90">
                  <c:v>-0.5349149434468915</c:v>
                </c:pt>
                <c:pt idx="91">
                  <c:v>-0.5431961241367105</c:v>
                </c:pt>
                <c:pt idx="92">
                  <c:v>-0.5515024946961705</c:v>
                </c:pt>
                <c:pt idx="93">
                  <c:v>-0.5598335140728271</c:v>
                </c:pt>
                <c:pt idx="94">
                  <c:v>-0.568188646817184</c:v>
                </c:pt>
                <c:pt idx="95">
                  <c:v>-0.5765673629695736</c:v>
                </c:pt>
                <c:pt idx="96">
                  <c:v>-0.5849691379515969</c:v>
                </c:pt>
                <c:pt idx="97">
                  <c:v>-0.5933934524619212</c:v>
                </c:pt>
                <c:pt idx="98">
                  <c:v>-0.6018397923762278</c:v>
                </c:pt>
                <c:pt idx="99">
                  <c:v>-0.6103076486510827</c:v>
                </c:pt>
                <c:pt idx="100">
                  <c:v>-0.6187965172315749</c:v>
                </c:pt>
                <c:pt idx="101">
                  <c:v>-0.6273058989625104</c:v>
                </c:pt>
                <c:pt idx="102">
                  <c:v>-0.6358352995030241</c:v>
                </c:pt>
                <c:pt idx="103">
                  <c:v>-0.6443842292444255</c:v>
                </c:pt>
                <c:pt idx="104">
                  <c:v>-0.6529522032311331</c:v>
                </c:pt>
                <c:pt idx="105">
                  <c:v>-0.6615387410845686</c:v>
                </c:pt>
                <c:pt idx="106">
                  <c:v>-0.670143366929853</c:v>
                </c:pt>
                <c:pt idx="107">
                  <c:v>-0.678765609325186</c:v>
                </c:pt>
                <c:pt idx="108">
                  <c:v>-0.6874050011937957</c:v>
                </c:pt>
                <c:pt idx="109">
                  <c:v>-0.6960610797583219</c:v>
                </c:pt>
                <c:pt idx="110">
                  <c:v>-0.704733386477544</c:v>
                </c:pt>
                <c:pt idx="111">
                  <c:v>-0.7134214669853298</c:v>
                </c:pt>
                <c:pt idx="112">
                  <c:v>-0.722124871031725</c:v>
                </c:pt>
                <c:pt idx="113">
                  <c:v>-0.7308431524260685</c:v>
                </c:pt>
                <c:pt idx="114">
                  <c:v>-0.7395758689820714</c:v>
                </c:pt>
                <c:pt idx="115">
                  <c:v>-0.7483225824647327</c:v>
                </c:pt>
                <c:pt idx="116">
                  <c:v>-0.7570828585390602</c:v>
                </c:pt>
                <c:pt idx="117">
                  <c:v>-0.7658562667204729</c:v>
                </c:pt>
                <c:pt idx="118">
                  <c:v>-0.7746423803268453</c:v>
                </c:pt>
                <c:pt idx="119">
                  <c:v>-0.7834407764321072</c:v>
                </c:pt>
                <c:pt idx="120">
                  <c:v>-0.7922510358213268</c:v>
                </c:pt>
                <c:pt idx="121">
                  <c:v>-0.8010727429472332</c:v>
                </c:pt>
                <c:pt idx="122">
                  <c:v>-0.8099054858880924</c:v>
                </c:pt>
                <c:pt idx="123">
                  <c:v>-0.8187488563069045</c:v>
                </c:pt>
                <c:pt idx="124">
                  <c:v>-0.8276024494118427</c:v>
                </c:pt>
                <c:pt idx="125">
                  <c:v>-0.836465863917896</c:v>
                </c:pt>
                <c:pt idx="126">
                  <c:v>-0.8453387020096615</c:v>
                </c:pt>
                <c:pt idx="127">
                  <c:v>-0.8542205693052326</c:v>
                </c:pt>
                <c:pt idx="128">
                  <c:v>-0.8631110748211515</c:v>
                </c:pt>
                <c:pt idx="129">
                  <c:v>-0.8720098309383543</c:v>
                </c:pt>
                <c:pt idx="130">
                  <c:v>-0.8809164533691031</c:v>
                </c:pt>
                <c:pt idx="131">
                  <c:v>-0.8898305611248323</c:v>
                </c:pt>
                <c:pt idx="132">
                  <c:v>-0.8987517764848845</c:v>
                </c:pt>
                <c:pt idx="133">
                  <c:v>-0.9076797249661052</c:v>
                </c:pt>
                <c:pt idx="134">
                  <c:v>-0.9166140352932483</c:v>
                </c:pt>
                <c:pt idx="135">
                  <c:v>-0.9255543393701612</c:v>
                </c:pt>
                <c:pt idx="136">
                  <c:v>-0.9345002722517237</c:v>
                </c:pt>
                <c:pt idx="137">
                  <c:v>-0.9434514721165075</c:v>
                </c:pt>
                <c:pt idx="138">
                  <c:v>-0.9524075802401155</c:v>
                </c:pt>
                <c:pt idx="139">
                  <c:v>-0.9613682409691933</c:v>
                </c:pt>
                <c:pt idx="140">
                  <c:v>-0.9703331016960598</c:v>
                </c:pt>
                <c:pt idx="141">
                  <c:v>-0.9793018128339627</c:v>
                </c:pt>
                <c:pt idx="142">
                  <c:v>-0.9882740277928936</c:v>
                </c:pt>
                <c:pt idx="143">
                  <c:v>-0.9972494029559803</c:v>
                </c:pt>
                <c:pt idx="144">
                  <c:v>-1.0062275976563997</c:v>
                </c:pt>
                <c:pt idx="145">
                  <c:v>-1.0152082741548083</c:v>
                </c:pt>
                <c:pt idx="146">
                  <c:v>-1.0241910976172706</c:v>
                </c:pt>
                <c:pt idx="147">
                  <c:v>-1.033175736093636</c:v>
                </c:pt>
                <c:pt idx="148">
                  <c:v>-1.0421618604964034</c:v>
                </c:pt>
                <c:pt idx="149">
                  <c:v>-1.051149144579972</c:v>
                </c:pt>
                <c:pt idx="150">
                  <c:v>-1.06013726492035</c:v>
                </c:pt>
                <c:pt idx="151">
                  <c:v>-1.0691259008952347</c:v>
                </c:pt>
                <c:pt idx="152">
                  <c:v>-1.0781147346644722</c:v>
                </c:pt>
                <c:pt idx="153">
                  <c:v>-1.0871034511509048</c:v>
                </c:pt>
                <c:pt idx="154">
                  <c:v>-1.0960917380215338</c:v>
                </c:pt>
                <c:pt idx="155">
                  <c:v>-1.1050792856690488</c:v>
                </c:pt>
                <c:pt idx="156">
                  <c:v>-1.1140657871936597</c:v>
                </c:pt>
                <c:pt idx="157">
                  <c:v>-1.1230509383852358</c:v>
                </c:pt>
                <c:pt idx="158">
                  <c:v>-1.1320344377057494</c:v>
                </c:pt>
                <c:pt idx="159">
                  <c:v>-1.141015986271996</c:v>
                </c:pt>
                <c:pt idx="160">
                  <c:v>-1.1499952878385722</c:v>
                </c:pt>
                <c:pt idx="161">
                  <c:v>-1.1589720487811366</c:v>
                </c:pt>
                <c:pt idx="162">
                  <c:v>-1.167945978079901</c:v>
                </c:pt>
                <c:pt idx="163">
                  <c:v>-1.1769167873033544</c:v>
                </c:pt>
                <c:pt idx="164">
                  <c:v>-1.1858841905922348</c:v>
                </c:pt>
                <c:pt idx="165">
                  <c:v>-1.1948479046436906</c:v>
                </c:pt>
                <c:pt idx="166">
                  <c:v>-1.2038076486956764</c:v>
                </c:pt>
                <c:pt idx="167">
                  <c:v>-1.212763144511528</c:v>
                </c:pt>
                <c:pt idx="168">
                  <c:v>-1.221714116364731</c:v>
                </c:pt>
                <c:pt idx="169">
                  <c:v>-1.2306602910238889</c:v>
                </c:pt>
                <c:pt idx="170">
                  <c:v>-1.2396013977378357</c:v>
                </c:pt>
                <c:pt idx="171">
                  <c:v>-1.2485371682209385</c:v>
                </c:pt>
                <c:pt idx="172">
                  <c:v>-1.2574673366385514</c:v>
                </c:pt>
                <c:pt idx="173">
                  <c:v>-1.2663916395926154</c:v>
                </c:pt>
                <c:pt idx="174">
                  <c:v>-1.2753098161074221</c:v>
                </c:pt>
                <c:pt idx="175">
                  <c:v>-1.2842216076154895</c:v>
                </c:pt>
                <c:pt idx="176">
                  <c:v>-1.2931267579435974</c:v>
                </c:pt>
                <c:pt idx="177">
                  <c:v>-1.3020250132989326</c:v>
                </c:pt>
                <c:pt idx="178">
                  <c:v>-1.310916122255362</c:v>
                </c:pt>
                <c:pt idx="179">
                  <c:v>-1.319799835739821</c:v>
                </c:pt>
                <c:pt idx="180">
                  <c:v>-1.328675907018818</c:v>
                </c:pt>
                <c:pt idx="181">
                  <c:v>-1.3375440916850263</c:v>
                </c:pt>
                <c:pt idx="182">
                  <c:v>-1.3464041476440085</c:v>
                </c:pt>
                <c:pt idx="183">
                  <c:v>-1.35525583510101</c:v>
                </c:pt>
                <c:pt idx="184">
                  <c:v>-1.3640989165478483</c:v>
                </c:pt>
                <c:pt idx="185">
                  <c:v>-1.372933156749912</c:v>
                </c:pt>
                <c:pt idx="186">
                  <c:v>-1.381758322733218</c:v>
                </c:pt>
                <c:pt idx="187">
                  <c:v>-1.390574183771565</c:v>
                </c:pt>
                <c:pt idx="188">
                  <c:v>-1.3993805113737576</c:v>
                </c:pt>
                <c:pt idx="189">
                  <c:v>-1.4081770792709034</c:v>
                </c:pt>
                <c:pt idx="190">
                  <c:v>-1.4169636634037874</c:v>
                </c:pt>
                <c:pt idx="191">
                  <c:v>-1.4257400419103041</c:v>
                </c:pt>
                <c:pt idx="192">
                  <c:v>-1.4345059951129602</c:v>
                </c:pt>
                <c:pt idx="193">
                  <c:v>-1.4432613055064303</c:v>
                </c:pt>
                <c:pt idx="194">
                  <c:v>-1.4520057577451884</c:v>
                </c:pt>
                <c:pt idx="195">
                  <c:v>-1.4607391386311686</c:v>
                </c:pt>
                <c:pt idx="196">
                  <c:v>-1.469461237101506</c:v>
                </c:pt>
                <c:pt idx="197">
                  <c:v>-1.4781718442163108</c:v>
                </c:pt>
                <c:pt idx="198">
                  <c:v>-1.4868707531465004</c:v>
                </c:pt>
                <c:pt idx="199">
                  <c:v>-1.4955577591616767</c:v>
                </c:pt>
                <c:pt idx="200">
                  <c:v>-1.5042326596180355</c:v>
                </c:pt>
                <c:pt idx="201">
                  <c:v>-1.5128952539463474</c:v>
                </c:pt>
                <c:pt idx="202">
                  <c:v>-1.5215453436399438</c:v>
                </c:pt>
                <c:pt idx="203">
                  <c:v>-1.5301827322427755</c:v>
                </c:pt>
                <c:pt idx="204">
                  <c:v>-1.538807225337485</c:v>
                </c:pt>
                <c:pt idx="205">
                  <c:v>-1.5474186305335242</c:v>
                </c:pt>
                <c:pt idx="206">
                  <c:v>-1.5560167574553156</c:v>
                </c:pt>
                <c:pt idx="207">
                  <c:v>-1.564601417730428</c:v>
                </c:pt>
                <c:pt idx="208">
                  <c:v>-1.5731724249777979</c:v>
                </c:pt>
                <c:pt idx="209">
                  <c:v>-1.5817295947959804</c:v>
                </c:pt>
                <c:pt idx="210">
                  <c:v>-1.5902727447514287</c:v>
                </c:pt>
                <c:pt idx="211">
                  <c:v>-1.598801694366792</c:v>
                </c:pt>
                <c:pt idx="212">
                  <c:v>-1.6073162651092698</c:v>
                </c:pt>
                <c:pt idx="213">
                  <c:v>-1.6158162803789553</c:v>
                </c:pt>
                <c:pt idx="214">
                  <c:v>-1.6243015654972373</c:v>
                </c:pt>
                <c:pt idx="215">
                  <c:v>-1.6327719476952107</c:v>
                </c:pt>
                <c:pt idx="216">
                  <c:v>-1.6412272561021064</c:v>
                </c:pt>
                <c:pt idx="217">
                  <c:v>-1.6496673217337754</c:v>
                </c:pt>
                <c:pt idx="218">
                  <c:v>-1.65809197748115</c:v>
                </c:pt>
                <c:pt idx="219">
                  <c:v>-1.6665010580987698</c:v>
                </c:pt>
                <c:pt idx="220">
                  <c:v>-1.6748944001933073</c:v>
                </c:pt>
                <c:pt idx="221">
                  <c:v>-1.6832718422121211</c:v>
                </c:pt>
                <c:pt idx="222">
                  <c:v>-1.6916332244318333</c:v>
                </c:pt>
                <c:pt idx="223">
                  <c:v>-1.6999783889469204</c:v>
                </c:pt>
                <c:pt idx="224">
                  <c:v>-1.7083071796583318</c:v>
                </c:pt>
                <c:pt idx="225">
                  <c:v>-1.7166194422621308</c:v>
                </c:pt>
                <c:pt idx="226">
                  <c:v>-1.7249150242381495</c:v>
                </c:pt>
                <c:pt idx="227">
                  <c:v>-1.733193774838657</c:v>
                </c:pt>
                <c:pt idx="228">
                  <c:v>-1.7414555450770726</c:v>
                </c:pt>
                <c:pt idx="229">
                  <c:v>-1.7497001877166722</c:v>
                </c:pt>
                <c:pt idx="230">
                  <c:v>-1.7579275572593251</c:v>
                </c:pt>
                <c:pt idx="231">
                  <c:v>-1.7661375099342542</c:v>
                </c:pt>
                <c:pt idx="232">
                  <c:v>-1.7743299036868083</c:v>
                </c:pt>
                <c:pt idx="233">
                  <c:v>-1.782504598167256</c:v>
                </c:pt>
                <c:pt idx="234">
                  <c:v>-1.7906614547196014</c:v>
                </c:pt>
                <c:pt idx="235">
                  <c:v>-1.798800336370423</c:v>
                </c:pt>
                <c:pt idx="236">
                  <c:v>-1.8069211078177179</c:v>
                </c:pt>
                <c:pt idx="237">
                  <c:v>-1.8150236354197773</c:v>
                </c:pt>
                <c:pt idx="238">
                  <c:v>-1.8231077871840882</c:v>
                </c:pt>
                <c:pt idx="239">
                  <c:v>-1.8311734327562343</c:v>
                </c:pt>
                <c:pt idx="240">
                  <c:v>-1.8392204434088344</c:v>
                </c:pt>
                <c:pt idx="241">
                  <c:v>-1.847248692030494</c:v>
                </c:pt>
                <c:pt idx="242">
                  <c:v>-1.8552580531147842</c:v>
                </c:pt>
                <c:pt idx="243">
                  <c:v>-1.8632484027492244</c:v>
                </c:pt>
                <c:pt idx="244">
                  <c:v>-1.8712196186043062</c:v>
                </c:pt>
                <c:pt idx="245">
                  <c:v>-1.8791715799225261</c:v>
                </c:pt>
                <c:pt idx="246">
                  <c:v>-1.8871041675074403</c:v>
                </c:pt>
                <c:pt idx="247">
                  <c:v>-1.895017263712755</c:v>
                </c:pt>
                <c:pt idx="248">
                  <c:v>-1.9029107524314024</c:v>
                </c:pt>
                <c:pt idx="249">
                  <c:v>-1.9107845190846917</c:v>
                </c:pt>
                <c:pt idx="250">
                  <c:v>-1.9186384506114338</c:v>
                </c:pt>
                <c:pt idx="251">
                  <c:v>-1.9264724354571174</c:v>
                </c:pt>
                <c:pt idx="252">
                  <c:v>-1.934286363563099</c:v>
                </c:pt>
                <c:pt idx="253">
                  <c:v>-1.9420801263558107</c:v>
                </c:pt>
                <c:pt idx="254">
                  <c:v>-1.9498536167360063</c:v>
                </c:pt>
                <c:pt idx="255">
                  <c:v>-1.9576067290680186</c:v>
                </c:pt>
                <c:pt idx="256">
                  <c:v>-1.965339359169045</c:v>
                </c:pt>
                <c:pt idx="257">
                  <c:v>-1.973051404298457</c:v>
                </c:pt>
                <c:pt idx="258">
                  <c:v>-1.9807427631471424</c:v>
                </c:pt>
                <c:pt idx="259">
                  <c:v>-1.9884133358268536</c:v>
                </c:pt>
                <c:pt idx="260">
                  <c:v>-1.9960630238596073</c:v>
                </c:pt>
                <c:pt idx="261">
                  <c:v>-2.003691730167087</c:v>
                </c:pt>
                <c:pt idx="262">
                  <c:v>-2.0112993590600934</c:v>
                </c:pt>
                <c:pt idx="263">
                  <c:v>-2.018885816228</c:v>
                </c:pt>
                <c:pt idx="264">
                  <c:v>-2.0264510087282512</c:v>
                </c:pt>
                <c:pt idx="265">
                  <c:v>-2.033994844975884</c:v>
                </c:pt>
                <c:pt idx="266">
                  <c:v>-2.041517234733073</c:v>
                </c:pt>
                <c:pt idx="267">
                  <c:v>-2.049018089098716</c:v>
                </c:pt>
                <c:pt idx="268">
                  <c:v>-2.056497320498033</c:v>
                </c:pt>
                <c:pt idx="269">
                  <c:v>-2.0639548426722008</c:v>
                </c:pt>
                <c:pt idx="270">
                  <c:v>-2.071390570668024</c:v>
                </c:pt>
                <c:pt idx="271">
                  <c:v>-2.0788044208276313</c:v>
                </c:pt>
                <c:pt idx="272">
                  <c:v>-2.086196310778184</c:v>
                </c:pt>
                <c:pt idx="273">
                  <c:v>-2.093566159421657</c:v>
                </c:pt>
                <c:pt idx="274">
                  <c:v>-2.1009138869246056</c:v>
                </c:pt>
                <c:pt idx="275">
                  <c:v>-2.1082394147079917</c:v>
                </c:pt>
                <c:pt idx="276">
                  <c:v>-2.115542665437041</c:v>
                </c:pt>
                <c:pt idx="277">
                  <c:v>-2.1228235630111043</c:v>
                </c:pt>
                <c:pt idx="278">
                  <c:v>-2.1300820325535965</c:v>
                </c:pt>
                <c:pt idx="279">
                  <c:v>-2.1373180004019345</c:v>
                </c:pt>
                <c:pt idx="280">
                  <c:v>-2.1445313940975117</c:v>
                </c:pt>
                <c:pt idx="281">
                  <c:v>-2.151722142375724</c:v>
                </c:pt>
                <c:pt idx="282">
                  <c:v>-2.158890175156012</c:v>
                </c:pt>
                <c:pt idx="283">
                  <c:v>-2.1660354235319454</c:v>
                </c:pt>
                <c:pt idx="284">
                  <c:v>-2.1731578197613466</c:v>
                </c:pt>
                <c:pt idx="285">
                  <c:v>-2.180257297256431</c:v>
                </c:pt>
                <c:pt idx="286">
                  <c:v>-2.187333790574008</c:v>
                </c:pt>
                <c:pt idx="287">
                  <c:v>-2.194387235405706</c:v>
                </c:pt>
                <c:pt idx="288">
                  <c:v>-2.201417568568215</c:v>
                </c:pt>
                <c:pt idx="289">
                  <c:v>-2.208424727993608</c:v>
                </c:pt>
                <c:pt idx="290">
                  <c:v>-2.2154086527196513</c:v>
                </c:pt>
                <c:pt idx="291">
                  <c:v>-2.2223692828801926</c:v>
                </c:pt>
                <c:pt idx="292">
                  <c:v>-2.229306559695564</c:v>
                </c:pt>
                <c:pt idx="293">
                  <c:v>-2.2362204254630167</c:v>
                </c:pt>
                <c:pt idx="294">
                  <c:v>-2.2431108235472195</c:v>
                </c:pt>
                <c:pt idx="295">
                  <c:v>-2.2499776983707793</c:v>
                </c:pt>
                <c:pt idx="296">
                  <c:v>-2.2568209954047873</c:v>
                </c:pt>
                <c:pt idx="297">
                  <c:v>-2.263640661159432</c:v>
                </c:pt>
                <c:pt idx="298">
                  <c:v>-2.270436643174632</c:v>
                </c:pt>
                <c:pt idx="299">
                  <c:v>-2.277208890010717</c:v>
                </c:pt>
                <c:pt idx="300">
                  <c:v>-2.283957351239145</c:v>
                </c:pt>
                <c:pt idx="301">
                  <c:v>-2.2906819774332514</c:v>
                </c:pt>
                <c:pt idx="302">
                  <c:v>-2.29738272015906</c:v>
                </c:pt>
                <c:pt idx="303">
                  <c:v>-2.3040595319661135</c:v>
                </c:pt>
                <c:pt idx="304">
                  <c:v>-2.3107123663783478</c:v>
                </c:pt>
                <c:pt idx="305">
                  <c:v>-2.3173411778850186</c:v>
                </c:pt>
                <c:pt idx="306">
                  <c:v>-2.3239459219316654</c:v>
                </c:pt>
                <c:pt idx="307">
                  <c:v>-2.3305265549111063</c:v>
                </c:pt>
                <c:pt idx="308">
                  <c:v>-2.3370830341544826</c:v>
                </c:pt>
                <c:pt idx="309">
                  <c:v>-2.3436153179223442</c:v>
                </c:pt>
                <c:pt idx="310">
                  <c:v>-2.3501233653957865</c:v>
                </c:pt>
                <c:pt idx="311">
                  <c:v>-2.3566071366676087</c:v>
                </c:pt>
                <c:pt idx="312">
                  <c:v>-2.363066592733528</c:v>
                </c:pt>
                <c:pt idx="313">
                  <c:v>-2.3695016954834403</c:v>
                </c:pt>
                <c:pt idx="314">
                  <c:v>-2.3759124076927134</c:v>
                </c:pt>
                <c:pt idx="315">
                  <c:v>-2.3822986930135337</c:v>
                </c:pt>
                <c:pt idx="316">
                  <c:v>-2.3886605159662775</c:v>
                </c:pt>
                <c:pt idx="317">
                  <c:v>-2.3949978419309486</c:v>
                </c:pt>
                <c:pt idx="318">
                  <c:v>-2.4013106371386463</c:v>
                </c:pt>
                <c:pt idx="319">
                  <c:v>-2.4075988686630825</c:v>
                </c:pt>
                <c:pt idx="320">
                  <c:v>-2.4138625044121325</c:v>
                </c:pt>
                <c:pt idx="321">
                  <c:v>-2.420101513119437</c:v>
                </c:pt>
                <c:pt idx="322">
                  <c:v>-2.4263158643360567</c:v>
                </c:pt>
                <c:pt idx="323">
                  <c:v>-2.432505528422162</c:v>
                </c:pt>
                <c:pt idx="324">
                  <c:v>-2.438670476538748</c:v>
                </c:pt>
                <c:pt idx="325">
                  <c:v>-2.4448106806394363</c:v>
                </c:pt>
                <c:pt idx="326">
                  <c:v>-2.4509261134622857</c:v>
                </c:pt>
                <c:pt idx="327">
                  <c:v>-2.4570167485216654</c:v>
                </c:pt>
                <c:pt idx="328">
                  <c:v>-2.4630825601001605</c:v>
                </c:pt>
                <c:pt idx="329">
                  <c:v>-2.4691235232405306</c:v>
                </c:pt>
                <c:pt idx="330">
                  <c:v>-2.4751396137377193</c:v>
                </c:pt>
                <c:pt idx="331">
                  <c:v>-2.4811308081308905</c:v>
                </c:pt>
                <c:pt idx="332">
                  <c:v>-2.4870970836955264</c:v>
                </c:pt>
                <c:pt idx="333">
                  <c:v>-2.493038418435557</c:v>
                </c:pt>
                <c:pt idx="334">
                  <c:v>-2.4989547910755525</c:v>
                </c:pt>
                <c:pt idx="335">
                  <c:v>-2.5048461810529408</c:v>
                </c:pt>
                <c:pt idx="336">
                  <c:v>-2.5107125685102814</c:v>
                </c:pt>
                <c:pt idx="337">
                  <c:v>-2.516553934287587</c:v>
                </c:pt>
                <c:pt idx="338">
                  <c:v>-2.5223702599146764</c:v>
                </c:pt>
                <c:pt idx="339">
                  <c:v>-2.5281615276035954</c:v>
                </c:pt>
                <c:pt idx="340">
                  <c:v>-2.533927720241058</c:v>
                </c:pt>
                <c:pt idx="341">
                  <c:v>-2.5396688213809453</c:v>
                </c:pt>
                <c:pt idx="342">
                  <c:v>-2.5453848152368606</c:v>
                </c:pt>
                <c:pt idx="343">
                  <c:v>-2.5510756866747037</c:v>
                </c:pt>
                <c:pt idx="344">
                  <c:v>-2.556741421205316</c:v>
                </c:pt>
                <c:pt idx="345">
                  <c:v>-2.5623820049771493</c:v>
                </c:pt>
                <c:pt idx="346">
                  <c:v>-2.5679974247690005</c:v>
                </c:pt>
                <c:pt idx="347">
                  <c:v>-2.573587667982778</c:v>
                </c:pt>
                <c:pt idx="348">
                  <c:v>-2.579152722636316</c:v>
                </c:pt>
                <c:pt idx="349">
                  <c:v>-2.5846925773562326</c:v>
                </c:pt>
                <c:pt idx="350">
                  <c:v>-2.5902072213708416</c:v>
                </c:pt>
                <c:pt idx="351">
                  <c:v>-2.595696644503103</c:v>
                </c:pt>
                <c:pt idx="352">
                  <c:v>-2.6011608371636066</c:v>
                </c:pt>
                <c:pt idx="353">
                  <c:v>-2.6065997903436333</c:v>
                </c:pt>
                <c:pt idx="354">
                  <c:v>-2.6120134956082226</c:v>
                </c:pt>
                <c:pt idx="355">
                  <c:v>-2.6174019450893162</c:v>
                </c:pt>
                <c:pt idx="356">
                  <c:v>-2.62276513147893</c:v>
                </c:pt>
                <c:pt idx="357">
                  <c:v>-2.628103048022371</c:v>
                </c:pt>
                <c:pt idx="358">
                  <c:v>-2.6334156885115054</c:v>
                </c:pt>
                <c:pt idx="359">
                  <c:v>-2.6387030472780824</c:v>
                </c:pt>
                <c:pt idx="360">
                  <c:v>-2.643965119187058</c:v>
                </c:pt>
                <c:pt idx="361">
                  <c:v>-2.649201899630022</c:v>
                </c:pt>
                <c:pt idx="362">
                  <c:v>-2.65441338451864</c:v>
                </c:pt>
                <c:pt idx="363">
                  <c:v>-2.659599570278124</c:v>
                </c:pt>
                <c:pt idx="364">
                  <c:v>-2.6647604538407834</c:v>
                </c:pt>
                <c:pt idx="365">
                  <c:v>-2.669896032639589</c:v>
                </c:pt>
                <c:pt idx="366">
                  <c:v>-2.6750063046018044</c:v>
                </c:pt>
                <c:pt idx="367">
                  <c:v>-2.6800912681426463</c:v>
                </c:pt>
                <c:pt idx="368">
                  <c:v>-2.6851509221589875</c:v>
                </c:pt>
                <c:pt idx="369">
                  <c:v>-2.6901852660231156</c:v>
                </c:pt>
                <c:pt idx="370">
                  <c:v>-2.6951942995765346</c:v>
                </c:pt>
                <c:pt idx="371">
                  <c:v>-2.7001780231237937</c:v>
                </c:pt>
                <c:pt idx="372">
                  <c:v>-2.705136437426376</c:v>
                </c:pt>
                <c:pt idx="373">
                  <c:v>-2.710069543696617</c:v>
                </c:pt>
                <c:pt idx="374">
                  <c:v>-2.714977343591693</c:v>
                </c:pt>
                <c:pt idx="375">
                  <c:v>-2.719859839207617</c:v>
                </c:pt>
                <c:pt idx="376">
                  <c:v>-2.7247170330732895</c:v>
                </c:pt>
                <c:pt idx="377">
                  <c:v>-2.7295489281446144</c:v>
                </c:pt>
                <c:pt idx="378">
                  <c:v>-2.7343555277986273</c:v>
                </c:pt>
                <c:pt idx="379">
                  <c:v>-2.739136835827684</c:v>
                </c:pt>
                <c:pt idx="380">
                  <c:v>-2.7438928564336806</c:v>
                </c:pt>
                <c:pt idx="381">
                  <c:v>-2.7486235942223187</c:v>
                </c:pt>
                <c:pt idx="382">
                  <c:v>-2.753329054197428</c:v>
                </c:pt>
                <c:pt idx="383">
                  <c:v>-2.758009241755306</c:v>
                </c:pt>
                <c:pt idx="384">
                  <c:v>-2.7626641626791146</c:v>
                </c:pt>
                <c:pt idx="385">
                  <c:v>-2.7672938231333046</c:v>
                </c:pt>
                <c:pt idx="386">
                  <c:v>-2.771898229658114</c:v>
                </c:pt>
                <c:pt idx="387">
                  <c:v>-2.7764773891640617</c:v>
                </c:pt>
                <c:pt idx="388">
                  <c:v>-2.781031308926514</c:v>
                </c:pt>
                <c:pt idx="389">
                  <c:v>-2.785559996580288</c:v>
                </c:pt>
                <c:pt idx="390">
                  <c:v>-2.7900634601142804</c:v>
                </c:pt>
                <c:pt idx="391">
                  <c:v>-2.7945417078661587</c:v>
                </c:pt>
                <c:pt idx="392">
                  <c:v>-2.798994748517069</c:v>
                </c:pt>
                <c:pt idx="393">
                  <c:v>-2.8034225910864037</c:v>
                </c:pt>
                <c:pt idx="394">
                  <c:v>-2.8078252449265966</c:v>
                </c:pt>
                <c:pt idx="395">
                  <c:v>-2.8122027197179715</c:v>
                </c:pt>
                <c:pt idx="396">
                  <c:v>-2.8165550254636096</c:v>
                </c:pt>
                <c:pt idx="397">
                  <c:v>-2.820882172484267</c:v>
                </c:pt>
                <c:pt idx="398">
                  <c:v>-2.8251841714133485</c:v>
                </c:pt>
                <c:pt idx="399">
                  <c:v>-2.8294610331918855</c:v>
                </c:pt>
                <c:pt idx="400">
                  <c:v>-2.8337127690635806</c:v>
                </c:pt>
                <c:pt idx="401">
                  <c:v>-2.8379393905698778</c:v>
                </c:pt>
                <c:pt idx="402">
                  <c:v>-2.8421409095450745</c:v>
                </c:pt>
                <c:pt idx="403">
                  <c:v>-2.846317338111477</c:v>
                </c:pt>
                <c:pt idx="404">
                  <c:v>-2.8504686886745785</c:v>
                </c:pt>
                <c:pt idx="405">
                  <c:v>-2.8545949739182923</c:v>
                </c:pt>
                <c:pt idx="406">
                  <c:v>-2.8586962068002073</c:v>
                </c:pt>
                <c:pt idx="407">
                  <c:v>-2.8627724005469073</c:v>
                </c:pt>
                <c:pt idx="408">
                  <c:v>-2.8668235686492785</c:v>
                </c:pt>
                <c:pt idx="409">
                  <c:v>-2.8708497248579046</c:v>
                </c:pt>
                <c:pt idx="410">
                  <c:v>-2.8748508831784814</c:v>
                </c:pt>
                <c:pt idx="411">
                  <c:v>-2.878827057867247</c:v>
                </c:pt>
                <c:pt idx="412">
                  <c:v>-2.8827782634264767</c:v>
                </c:pt>
                <c:pt idx="413">
                  <c:v>-2.8867045146</c:v>
                </c:pt>
                <c:pt idx="414">
                  <c:v>-2.8906058263687546</c:v>
                </c:pt>
                <c:pt idx="415">
                  <c:v>-2.894482213946389</c:v>
                </c:pt>
                <c:pt idx="416">
                  <c:v>-2.8983336927748655</c:v>
                </c:pt>
                <c:pt idx="417">
                  <c:v>-2.902160278520142</c:v>
                </c:pt>
                <c:pt idx="418">
                  <c:v>-2.905961987067859</c:v>
                </c:pt>
                <c:pt idx="419">
                  <c:v>-2.9097388345190764</c:v>
                </c:pt>
                <c:pt idx="420">
                  <c:v>-2.9134908371860333</c:v>
                </c:pt>
                <c:pt idx="421">
                  <c:v>-2.917218011587948</c:v>
                </c:pt>
                <c:pt idx="422">
                  <c:v>-2.92092037444686</c:v>
                </c:pt>
                <c:pt idx="423">
                  <c:v>-2.9245979426834845</c:v>
                </c:pt>
                <c:pt idx="424">
                  <c:v>-2.928250733413125</c:v>
                </c:pt>
                <c:pt idx="425">
                  <c:v>-2.9318787639415964</c:v>
                </c:pt>
                <c:pt idx="426">
                  <c:v>-2.935482051761208</c:v>
                </c:pt>
                <c:pt idx="427">
                  <c:v>-2.939060614546749</c:v>
                </c:pt>
                <c:pt idx="428">
                  <c:v>-2.94261447015153</c:v>
                </c:pt>
                <c:pt idx="429">
                  <c:v>-2.9461436366034386</c:v>
                </c:pt>
                <c:pt idx="430">
                  <c:v>-2.9496481321010486</c:v>
                </c:pt>
                <c:pt idx="431">
                  <c:v>-2.95312797500975</c:v>
                </c:pt>
                <c:pt idx="432">
                  <c:v>-2.9565831838578984</c:v>
                </c:pt>
                <c:pt idx="433">
                  <c:v>-2.9600137773330055</c:v>
                </c:pt>
                <c:pt idx="434">
                  <c:v>-2.963419774277987</c:v>
                </c:pt>
                <c:pt idx="435">
                  <c:v>-2.9668011936873917</c:v>
                </c:pt>
                <c:pt idx="436">
                  <c:v>-2.9701580547037025</c:v>
                </c:pt>
                <c:pt idx="437">
                  <c:v>-2.9734903766136367</c:v>
                </c:pt>
                <c:pt idx="438">
                  <c:v>-2.9767981788445157</c:v>
                </c:pt>
                <c:pt idx="439">
                  <c:v>-2.980081480960618</c:v>
                </c:pt>
                <c:pt idx="440">
                  <c:v>-2.983340302659597</c:v>
                </c:pt>
                <c:pt idx="441">
                  <c:v>-2.9865746637689186</c:v>
                </c:pt>
                <c:pt idx="442">
                  <c:v>-2.98978458424232</c:v>
                </c:pt>
                <c:pt idx="443">
                  <c:v>-2.992970084156314</c:v>
                </c:pt>
                <c:pt idx="444">
                  <c:v>-2.9961311837066926</c:v>
                </c:pt>
                <c:pt idx="445">
                  <c:v>-2.9992679032050975</c:v>
                </c:pt>
                <c:pt idx="446">
                  <c:v>-3.0023802630755987</c:v>
                </c:pt>
                <c:pt idx="447">
                  <c:v>-3.00546828385129</c:v>
                </c:pt>
                <c:pt idx="448">
                  <c:v>-3.008531986170939</c:v>
                </c:pt>
                <c:pt idx="449">
                  <c:v>-3.0115713907756363</c:v>
                </c:pt>
                <c:pt idx="450">
                  <c:v>-3.0145865185055096</c:v>
                </c:pt>
                <c:pt idx="451">
                  <c:v>-3.017577390296422</c:v>
                </c:pt>
                <c:pt idx="452">
                  <c:v>-3.020544027176716</c:v>
                </c:pt>
                <c:pt idx="453">
                  <c:v>-3.023486450264003</c:v>
                </c:pt>
                <c:pt idx="454">
                  <c:v>-3.026404680761952</c:v>
                </c:pt>
                <c:pt idx="455">
                  <c:v>-3.0292987399571145</c:v>
                </c:pt>
                <c:pt idx="456">
                  <c:v>-3.032168649215773</c:v>
                </c:pt>
                <c:pt idx="457">
                  <c:v>-3.035014429980825</c:v>
                </c:pt>
                <c:pt idx="458">
                  <c:v>-3.037836103768677</c:v>
                </c:pt>
                <c:pt idx="459">
                  <c:v>-3.040633692166186</c:v>
                </c:pt>
                <c:pt idx="460">
                  <c:v>-3.043407216827593</c:v>
                </c:pt>
                <c:pt idx="461">
                  <c:v>-3.046156699471517</c:v>
                </c:pt>
                <c:pt idx="462">
                  <c:v>-3.048882161877943</c:v>
                </c:pt>
                <c:pt idx="463">
                  <c:v>-3.0515836258852684</c:v>
                </c:pt>
                <c:pt idx="464">
                  <c:v>-3.054261113387335</c:v>
                </c:pt>
                <c:pt idx="465">
                  <c:v>-3.0569146463305037</c:v>
                </c:pt>
                <c:pt idx="466">
                  <c:v>-3.0595442467107694</c:v>
                </c:pt>
                <c:pt idx="467">
                  <c:v>-3.0621499365708726</c:v>
                </c:pt>
                <c:pt idx="468">
                  <c:v>-3.0647317379974357</c:v>
                </c:pt>
                <c:pt idx="469">
                  <c:v>-3.0672896731181414</c:v>
                </c:pt>
                <c:pt idx="470">
                  <c:v>-3.0698237640989285</c:v>
                </c:pt>
                <c:pt idx="471">
                  <c:v>-3.0723340331411926</c:v>
                </c:pt>
                <c:pt idx="472">
                  <c:v>-3.074820502479021</c:v>
                </c:pt>
                <c:pt idx="473">
                  <c:v>-3.0772831943764625</c:v>
                </c:pt>
                <c:pt idx="474">
                  <c:v>-3.079722131124794</c:v>
                </c:pt>
                <c:pt idx="475">
                  <c:v>-3.082137335039836</c:v>
                </c:pt>
                <c:pt idx="476">
                  <c:v>-3.0845288284592467</c:v>
                </c:pt>
                <c:pt idx="477">
                  <c:v>-3.0868966337398995</c:v>
                </c:pt>
                <c:pt idx="478">
                  <c:v>-3.0892407732552174</c:v>
                </c:pt>
                <c:pt idx="479">
                  <c:v>-3.091561269392587</c:v>
                </c:pt>
                <c:pt idx="480">
                  <c:v>-3.0938581445507265</c:v>
                </c:pt>
                <c:pt idx="481">
                  <c:v>-3.0961314211371374</c:v>
                </c:pt>
                <c:pt idx="482">
                  <c:v>-3.0983811215655543</c:v>
                </c:pt>
                <c:pt idx="483">
                  <c:v>-3.1006072682533827</c:v>
                </c:pt>
                <c:pt idx="484">
                  <c:v>-3.1028098836192055</c:v>
                </c:pt>
                <c:pt idx="485">
                  <c:v>-3.1049889900802734</c:v>
                </c:pt>
                <c:pt idx="486">
                  <c:v>-3.1071446100500397</c:v>
                </c:pt>
                <c:pt idx="487">
                  <c:v>-3.109276765935692</c:v>
                </c:pt>
                <c:pt idx="488">
                  <c:v>-3.1113854801357115</c:v>
                </c:pt>
                <c:pt idx="489">
                  <c:v>-3.1134707750374475</c:v>
                </c:pt>
                <c:pt idx="490">
                  <c:v>-3.1155326730147346</c:v>
                </c:pt>
                <c:pt idx="491">
                  <c:v>-3.1175711964254815</c:v>
                </c:pt>
                <c:pt idx="492">
                  <c:v>-3.1195863676093136</c:v>
                </c:pt>
                <c:pt idx="493">
                  <c:v>-3.1215782088852144</c:v>
                </c:pt>
                <c:pt idx="494">
                  <c:v>-3.1235467425492085</c:v>
                </c:pt>
                <c:pt idx="495">
                  <c:v>-3.125491990872029</c:v>
                </c:pt>
                <c:pt idx="496">
                  <c:v>-3.127413976096817</c:v>
                </c:pt>
                <c:pt idx="497">
                  <c:v>-3.1293127204368467</c:v>
                </c:pt>
                <c:pt idx="498">
                  <c:v>-3.1311882460732567</c:v>
                </c:pt>
                <c:pt idx="499">
                  <c:v>-3.1330405751527874</c:v>
                </c:pt>
                <c:pt idx="500">
                  <c:v>-3.134869729785562</c:v>
                </c:pt>
                <c:pt idx="501">
                  <c:v>-3.136675732042848</c:v>
                </c:pt>
                <c:pt idx="502">
                  <c:v>-3.1384586039548723</c:v>
                </c:pt>
                <c:pt idx="503">
                  <c:v>-3.140218367508618</c:v>
                </c:pt>
                <c:pt idx="504">
                  <c:v>-3.141955044645652</c:v>
                </c:pt>
                <c:pt idx="505">
                  <c:v>-3.143668657259961</c:v>
                </c:pt>
                <c:pt idx="506">
                  <c:v>-3.1453592271958204</c:v>
                </c:pt>
                <c:pt idx="507">
                  <c:v>-3.1470267762456534</c:v>
                </c:pt>
                <c:pt idx="508">
                  <c:v>-3.1486713261479116</c:v>
                </c:pt>
                <c:pt idx="509">
                  <c:v>-3.150292898584966</c:v>
                </c:pt>
                <c:pt idx="510">
                  <c:v>-3.15189151518104</c:v>
                </c:pt>
                <c:pt idx="511">
                  <c:v>-3.153467197500115</c:v>
                </c:pt>
                <c:pt idx="512">
                  <c:v>-3.1550199670438634</c:v>
                </c:pt>
                <c:pt idx="513">
                  <c:v>-3.1565498452496072</c:v>
                </c:pt>
                <c:pt idx="514">
                  <c:v>-3.1580568534882842</c:v>
                </c:pt>
                <c:pt idx="515">
                  <c:v>-3.1595410130624186</c:v>
                </c:pt>
                <c:pt idx="516">
                  <c:v>-3.161002345204094</c:v>
                </c:pt>
                <c:pt idx="517">
                  <c:v>-3.1624408710729734</c:v>
                </c:pt>
                <c:pt idx="518">
                  <c:v>-3.1638566117542997</c:v>
                </c:pt>
                <c:pt idx="519">
                  <c:v>-3.1652495882569305</c:v>
                </c:pt>
                <c:pt idx="520">
                  <c:v>-3.166619821511342</c:v>
                </c:pt>
                <c:pt idx="521">
                  <c:v>-3.167967332367707</c:v>
                </c:pt>
                <c:pt idx="522">
                  <c:v>-3.1692921415939326</c:v>
                </c:pt>
                <c:pt idx="523">
                  <c:v>-3.170594269873738</c:v>
                </c:pt>
                <c:pt idx="524">
                  <c:v>-3.171873737804716</c:v>
                </c:pt>
                <c:pt idx="525">
                  <c:v>-3.1731305658964306</c:v>
                </c:pt>
                <c:pt idx="526">
                  <c:v>-3.1743647745685237</c:v>
                </c:pt>
                <c:pt idx="527">
                  <c:v>-3.1755763841488043</c:v>
                </c:pt>
                <c:pt idx="528">
                  <c:v>-3.1767654148713746</c:v>
                </c:pt>
                <c:pt idx="529">
                  <c:v>-3.1779318868747537</c:v>
                </c:pt>
                <c:pt idx="530">
                  <c:v>-3.1790758202000156</c:v>
                </c:pt>
                <c:pt idx="531">
                  <c:v>-3.180197234788935</c:v>
                </c:pt>
                <c:pt idx="532">
                  <c:v>-3.1812961504821406</c:v>
                </c:pt>
                <c:pt idx="533">
                  <c:v>-3.182372587017266</c:v>
                </c:pt>
                <c:pt idx="534">
                  <c:v>-3.183426564027132</c:v>
                </c:pt>
                <c:pt idx="535">
                  <c:v>-3.1844581010379285</c:v>
                </c:pt>
                <c:pt idx="536">
                  <c:v>-3.1854672174673837</c:v>
                </c:pt>
                <c:pt idx="537">
                  <c:v>-3.1864539326229666</c:v>
                </c:pt>
                <c:pt idx="538">
                  <c:v>-3.187418265700092</c:v>
                </c:pt>
                <c:pt idx="539">
                  <c:v>-3.188360235780332</c:v>
                </c:pt>
                <c:pt idx="540">
                  <c:v>-3.189279861829616</c:v>
                </c:pt>
                <c:pt idx="541">
                  <c:v>-3.190177162696458</c:v>
                </c:pt>
                <c:pt idx="542">
                  <c:v>-3.1910521571101977</c:v>
                </c:pt>
                <c:pt idx="543">
                  <c:v>-3.191904863679223</c:v>
                </c:pt>
                <c:pt idx="544">
                  <c:v>-3.1927353008892134</c:v>
                </c:pt>
                <c:pt idx="545">
                  <c:v>-3.193543487101388</c:v>
                </c:pt>
                <c:pt idx="546">
                  <c:v>-3.1943294405507605</c:v>
                </c:pt>
                <c:pt idx="547">
                  <c:v>-3.195093179344388</c:v>
                </c:pt>
                <c:pt idx="548">
                  <c:v>-3.195834721459647</c:v>
                </c:pt>
                <c:pt idx="549">
                  <c:v>-3.196554084742493</c:v>
                </c:pt>
                <c:pt idx="550">
                  <c:v>-3.197251286905735</c:v>
                </c:pt>
                <c:pt idx="551">
                  <c:v>-3.197926345527321</c:v>
                </c:pt>
                <c:pt idx="552">
                  <c:v>-3.198579278048599</c:v>
                </c:pt>
                <c:pt idx="553">
                  <c:v>-3.1992101017726293</c:v>
                </c:pt>
                <c:pt idx="554">
                  <c:v>-3.199818833862454</c:v>
                </c:pt>
                <c:pt idx="555">
                  <c:v>-3.2004054913394064</c:v>
                </c:pt>
                <c:pt idx="556">
                  <c:v>-3.2009700910813934</c:v>
                </c:pt>
                <c:pt idx="557">
                  <c:v>-3.2015126498212014</c:v>
                </c:pt>
                <c:pt idx="558">
                  <c:v>-3.202033184144803</c:v>
                </c:pt>
                <c:pt idx="559">
                  <c:v>-3.20253171048966</c:v>
                </c:pt>
                <c:pt idx="560">
                  <c:v>-3.2030082451430313</c:v>
                </c:pt>
                <c:pt idx="561">
                  <c:v>-3.20346280424028</c:v>
                </c:pt>
                <c:pt idx="562">
                  <c:v>-3.203895403763198</c:v>
                </c:pt>
                <c:pt idx="563">
                  <c:v>-3.2043060595383075</c:v>
                </c:pt>
                <c:pt idx="564">
                  <c:v>-3.204694787235183</c:v>
                </c:pt>
                <c:pt idx="565">
                  <c:v>-3.205061602364766</c:v>
                </c:pt>
                <c:pt idx="566">
                  <c:v>-3.2054065202776845</c:v>
                </c:pt>
                <c:pt idx="567">
                  <c:v>-3.2057295561625856</c:v>
                </c:pt>
                <c:pt idx="568">
                  <c:v>-3.2060307250444318</c:v>
                </c:pt>
                <c:pt idx="569">
                  <c:v>-3.206310041782831</c:v>
                </c:pt>
                <c:pt idx="570">
                  <c:v>-3.20656752107037</c:v>
                </c:pt>
                <c:pt idx="571">
                  <c:v>-3.206803177430926</c:v>
                </c:pt>
                <c:pt idx="572">
                  <c:v>-3.2070170252179726</c:v>
                </c:pt>
                <c:pt idx="573">
                  <c:v>-3.207209078612925</c:v>
                </c:pt>
                <c:pt idx="574">
                  <c:v>-3.207379351623446</c:v>
                </c:pt>
                <c:pt idx="575">
                  <c:v>-3.207527858081768</c:v>
                </c:pt>
                <c:pt idx="576">
                  <c:v>-3.207654611642999</c:v>
                </c:pt>
                <c:pt idx="577">
                  <c:v>-3.2077596257834564</c:v>
                </c:pt>
                <c:pt idx="578">
                  <c:v>-3.2078429137989604</c:v>
                </c:pt>
                <c:pt idx="579">
                  <c:v>-3.207904488803175</c:v>
                </c:pt>
                <c:pt idx="580">
                  <c:v>-3.2079443637258795</c:v>
                </c:pt>
                <c:pt idx="581">
                  <c:v>-3.207962551311301</c:v>
                </c:pt>
                <c:pt idx="582">
                  <c:v>-3.2079590641164177</c:v>
                </c:pt>
                <c:pt idx="583">
                  <c:v>-3.207933914509252</c:v>
                </c:pt>
                <c:pt idx="584">
                  <c:v>-3.2078871146671726</c:v>
                </c:pt>
                <c:pt idx="585">
                  <c:v>-3.207818676575178</c:v>
                </c:pt>
                <c:pt idx="586">
                  <c:v>-3.2077286120242143</c:v>
                </c:pt>
                <c:pt idx="587">
                  <c:v>-3.207616932609432</c:v>
                </c:pt>
                <c:pt idx="588">
                  <c:v>-3.2074836497284873</c:v>
                </c:pt>
                <c:pt idx="589">
                  <c:v>-3.207328774579806</c:v>
                </c:pt>
                <c:pt idx="590">
                  <c:v>-3.207152318160872</c:v>
                </c:pt>
                <c:pt idx="591">
                  <c:v>-3.2069542912664923</c:v>
                </c:pt>
                <c:pt idx="592">
                  <c:v>-3.206734704487039</c:v>
                </c:pt>
                <c:pt idx="593">
                  <c:v>-3.2064935682067306</c:v>
                </c:pt>
                <c:pt idx="594">
                  <c:v>-3.2062308926018788</c:v>
                </c:pt>
                <c:pt idx="595">
                  <c:v>-3.2059466876391256</c:v>
                </c:pt>
                <c:pt idx="596">
                  <c:v>-3.2056409630736833</c:v>
                </c:pt>
                <c:pt idx="597">
                  <c:v>-3.2053137284475692</c:v>
                </c:pt>
                <c:pt idx="598">
                  <c:v>-3.2049649930878297</c:v>
                </c:pt>
                <c:pt idx="599">
                  <c:v>-3.204594766104761</c:v>
                </c:pt>
                <c:pt idx="600">
                  <c:v>-3.204203056390111</c:v>
                </c:pt>
                <c:pt idx="601">
                  <c:v>-3.203789872615284</c:v>
                </c:pt>
                <c:pt idx="602">
                  <c:v>-3.203355223229536</c:v>
                </c:pt>
                <c:pt idx="603">
                  <c:v>-3.2028991164581724</c:v>
                </c:pt>
                <c:pt idx="604">
                  <c:v>-3.2024215603006927</c:v>
                </c:pt>
                <c:pt idx="605">
                  <c:v>-3.2019225625289867</c:v>
                </c:pt>
                <c:pt idx="606">
                  <c:v>-3.201402130685484</c:v>
                </c:pt>
                <c:pt idx="607">
                  <c:v>-3.200860272081305</c:v>
                </c:pt>
                <c:pt idx="608">
                  <c:v>-3.2002969937943853</c:v>
                </c:pt>
                <c:pt idx="609">
                  <c:v>-3.1997123026676184</c:v>
                </c:pt>
                <c:pt idx="610">
                  <c:v>-3.1991062053069723</c:v>
                </c:pt>
                <c:pt idx="611">
                  <c:v>-3.198478708079597</c:v>
                </c:pt>
                <c:pt idx="612">
                  <c:v>-3.1978298171119013</c:v>
                </c:pt>
                <c:pt idx="613">
                  <c:v>-3.197159538287661</c:v>
                </c:pt>
                <c:pt idx="614">
                  <c:v>-3.196467877246076</c:v>
                </c:pt>
                <c:pt idx="615">
                  <c:v>-3.1957548393798416</c:v>
                </c:pt>
                <c:pt idx="616">
                  <c:v>-3.195020429833178</c:v>
                </c:pt>
                <c:pt idx="617">
                  <c:v>-3.194264653499878</c:v>
                </c:pt>
                <c:pt idx="618">
                  <c:v>-3.193487515021327</c:v>
                </c:pt>
                <c:pt idx="619">
                  <c:v>-3.1926890187845034</c:v>
                </c:pt>
                <c:pt idx="620">
                  <c:v>-3.1918691689199794</c:v>
                </c:pt>
                <c:pt idx="621">
                  <c:v>-3.1910279692998844</c:v>
                </c:pt>
                <c:pt idx="622">
                  <c:v>-3.190165423535894</c:v>
                </c:pt>
                <c:pt idx="623">
                  <c:v>-3.1892815349771655</c:v>
                </c:pt>
                <c:pt idx="624">
                  <c:v>-3.188376306708252</c:v>
                </c:pt>
                <c:pt idx="625">
                  <c:v>-3.187449741547061</c:v>
                </c:pt>
                <c:pt idx="626">
                  <c:v>-3.1865018420427242</c:v>
                </c:pt>
                <c:pt idx="627">
                  <c:v>-3.1855326104734942</c:v>
                </c:pt>
                <c:pt idx="628">
                  <c:v>-3.1845420488446115</c:v>
                </c:pt>
                <c:pt idx="629">
                  <c:v>-3.183530158886149</c:v>
                </c:pt>
                <c:pt idx="630">
                  <c:v>-3.1824969420508604</c:v>
                </c:pt>
                <c:pt idx="631">
                  <c:v>-3.1814423995119787</c:v>
                </c:pt>
                <c:pt idx="632">
                  <c:v>-3.180366532161017</c:v>
                </c:pt>
                <c:pt idx="633">
                  <c:v>-3.179269340605553</c:v>
                </c:pt>
                <c:pt idx="634">
                  <c:v>-3.1781508251669695</c:v>
                </c:pt>
                <c:pt idx="635">
                  <c:v>-3.177010985878222</c:v>
                </c:pt>
                <c:pt idx="636">
                  <c:v>-3.1758498224815237</c:v>
                </c:pt>
                <c:pt idx="637">
                  <c:v>-3.174667334426055</c:v>
                </c:pt>
                <c:pt idx="638">
                  <c:v>-3.1734635208656536</c:v>
                </c:pt>
                <c:pt idx="639">
                  <c:v>-3.172238380656448</c:v>
                </c:pt>
                <c:pt idx="640">
                  <c:v>-3.1709919123545</c:v>
                </c:pt>
                <c:pt idx="641">
                  <c:v>-3.169724114213405</c:v>
                </c:pt>
                <c:pt idx="642">
                  <c:v>-3.1684349841818977</c:v>
                </c:pt>
                <c:pt idx="643">
                  <c:v>-3.167124519901393</c:v>
                </c:pt>
                <c:pt idx="644">
                  <c:v>-3.1657927187035373</c:v>
                </c:pt>
                <c:pt idx="645">
                  <c:v>-3.164439577607724</c:v>
                </c:pt>
                <c:pt idx="646">
                  <c:v>-3.163065093318573</c:v>
                </c:pt>
                <c:pt idx="647">
                  <c:v>-3.1616692622234166</c:v>
                </c:pt>
                <c:pt idx="648">
                  <c:v>-3.1602520803897036</c:v>
                </c:pt>
                <c:pt idx="649">
                  <c:v>-3.1588135435624376</c:v>
                </c:pt>
                <c:pt idx="650">
                  <c:v>-3.157353647161564</c:v>
                </c:pt>
                <c:pt idx="651">
                  <c:v>-3.155872386279307</c:v>
                </c:pt>
                <c:pt idx="652">
                  <c:v>-3.15436975567751</c:v>
                </c:pt>
                <c:pt idx="653">
                  <c:v>-3.152845749784927</c:v>
                </c:pt>
                <c:pt idx="654">
                  <c:v>-3.1513003626945255</c:v>
                </c:pt>
                <c:pt idx="655">
                  <c:v>-3.149733588160682</c:v>
                </c:pt>
                <c:pt idx="656">
                  <c:v>-3.1481454195964167</c:v>
                </c:pt>
                <c:pt idx="657">
                  <c:v>-3.1465358500705785</c:v>
                </c:pt>
                <c:pt idx="658">
                  <c:v>-3.1449048723049735</c:v>
                </c:pt>
                <c:pt idx="659">
                  <c:v>-3.1432524786715033</c:v>
                </c:pt>
                <c:pt idx="660">
                  <c:v>-3.141578661189236</c:v>
                </c:pt>
                <c:pt idx="661">
                  <c:v>-3.1398834115214465</c:v>
                </c:pt>
                <c:pt idx="662">
                  <c:v>-3.1381667209726545</c:v>
                </c:pt>
                <c:pt idx="663">
                  <c:v>-3.136428580485582</c:v>
                </c:pt>
                <c:pt idx="664">
                  <c:v>-3.134668980638121</c:v>
                </c:pt>
                <c:pt idx="665">
                  <c:v>-3.1328879116402137</c:v>
                </c:pt>
                <c:pt idx="666">
                  <c:v>-3.131085363330752</c:v>
                </c:pt>
                <c:pt idx="667">
                  <c:v>-3.129261325174407</c:v>
                </c:pt>
                <c:pt idx="668">
                  <c:v>-3.1274157862584</c:v>
                </c:pt>
                <c:pt idx="669">
                  <c:v>-3.1255487352892946</c:v>
                </c:pt>
                <c:pt idx="670">
                  <c:v>-3.1236601605896963</c:v>
                </c:pt>
                <c:pt idx="671">
                  <c:v>-3.1217500500949247</c:v>
                </c:pt>
                <c:pt idx="672">
                  <c:v>-3.1198183913496647</c:v>
                </c:pt>
                <c:pt idx="673">
                  <c:v>-3.117865171504543</c:v>
                </c:pt>
                <c:pt idx="674">
                  <c:v>-3.1158903773126934</c:v>
                </c:pt>
                <c:pt idx="675">
                  <c:v>-3.1138939951262614</c:v>
                </c:pt>
                <c:pt idx="676">
                  <c:v>-3.1118760108928556</c:v>
                </c:pt>
                <c:pt idx="677">
                  <c:v>-3.1098364101519693</c:v>
                </c:pt>
                <c:pt idx="678">
                  <c:v>-3.107775178031371</c:v>
                </c:pt>
                <c:pt idx="679">
                  <c:v>-3.1056922992434055</c:v>
                </c:pt>
                <c:pt idx="680">
                  <c:v>-3.1035877580812694</c:v>
                </c:pt>
                <c:pt idx="681">
                  <c:v>-3.10146153841525</c:v>
                </c:pt>
                <c:pt idx="682">
                  <c:v>-3.0993136236889076</c:v>
                </c:pt>
                <c:pt idx="683">
                  <c:v>-3.097143996915193</c:v>
                </c:pt>
                <c:pt idx="684">
                  <c:v>-3.0949526406725143</c:v>
                </c:pt>
                <c:pt idx="685">
                  <c:v>-3.092739537100768</c:v>
                </c:pt>
                <c:pt idx="686">
                  <c:v>-3.090504667897314</c:v>
                </c:pt>
                <c:pt idx="687">
                  <c:v>-3.088248014312888</c:v>
                </c:pt>
                <c:pt idx="688">
                  <c:v>-3.08596955714745</c:v>
                </c:pt>
                <c:pt idx="689">
                  <c:v>-3.0836692767459875</c:v>
                </c:pt>
                <c:pt idx="690">
                  <c:v>-3.0813471529942693</c:v>
                </c:pt>
                <c:pt idx="691">
                  <c:v>-3.0790031653145244</c:v>
                </c:pt>
                <c:pt idx="692">
                  <c:v>-3.0766372926610632</c:v>
                </c:pt>
                <c:pt idx="693">
                  <c:v>-3.074249513515844</c:v>
                </c:pt>
                <c:pt idx="694">
                  <c:v>-3.071839805883973</c:v>
                </c:pt>
                <c:pt idx="695">
                  <c:v>-3.0694081472891543</c:v>
                </c:pt>
                <c:pt idx="696">
                  <c:v>-3.0669545147690362</c:v>
                </c:pt>
                <c:pt idx="697">
                  <c:v>-3.06447888487054</c:v>
                </c:pt>
                <c:pt idx="698">
                  <c:v>-3.0619812336450876</c:v>
                </c:pt>
                <c:pt idx="699">
                  <c:v>-3.059461536643783</c:v>
                </c:pt>
                <c:pt idx="700">
                  <c:v>-3.0569197689125054</c:v>
                </c:pt>
                <c:pt idx="701">
                  <c:v>-3.054355904986933</c:v>
                </c:pt>
                <c:pt idx="702">
                  <c:v>-3.051769918887514</c:v>
                </c:pt>
                <c:pt idx="703">
                  <c:v>-3.0491617841143412</c:v>
                </c:pt>
                <c:pt idx="704">
                  <c:v>-3.0465314736419566</c:v>
                </c:pt>
                <c:pt idx="705">
                  <c:v>-3.043878959914083</c:v>
                </c:pt>
                <c:pt idx="706">
                  <c:v>-3.041204214838287</c:v>
                </c:pt>
                <c:pt idx="707">
                  <c:v>-3.0385072097805432</c:v>
                </c:pt>
                <c:pt idx="708">
                  <c:v>-3.0357879155597107</c:v>
                </c:pt>
                <c:pt idx="709">
                  <c:v>-3.033046302441955</c:v>
                </c:pt>
                <c:pt idx="710">
                  <c:v>-3.0302823401350847</c:v>
                </c:pt>
                <c:pt idx="711">
                  <c:v>-3.027495997782756</c:v>
                </c:pt>
                <c:pt idx="712">
                  <c:v>-3.0246872439586436</c:v>
                </c:pt>
                <c:pt idx="713">
                  <c:v>-3.0218560466604805</c:v>
                </c:pt>
                <c:pt idx="714">
                  <c:v>-3.019002373304048</c:v>
                </c:pt>
                <c:pt idx="715">
                  <c:v>-3.0161261907170385</c:v>
                </c:pt>
                <c:pt idx="716">
                  <c:v>-3.0132274651328124</c:v>
                </c:pt>
                <c:pt idx="717">
                  <c:v>-3.0103061621841145</c:v>
                </c:pt>
                <c:pt idx="718">
                  <c:v>-3.007362246896627</c:v>
                </c:pt>
                <c:pt idx="719">
                  <c:v>-3.0043956836824726</c:v>
                </c:pt>
                <c:pt idx="720">
                  <c:v>-3.0014064363335646</c:v>
                </c:pt>
                <c:pt idx="721">
                  <c:v>-2.9983944680148995</c:v>
                </c:pt>
                <c:pt idx="722">
                  <c:v>-2.9953597412577215</c:v>
                </c:pt>
                <c:pt idx="723">
                  <c:v>-2.992302217952567</c:v>
                </c:pt>
                <c:pt idx="724">
                  <c:v>-2.9892218593422077</c:v>
                </c:pt>
                <c:pt idx="725">
                  <c:v>-2.9861186260144916</c:v>
                </c:pt>
                <c:pt idx="726">
                  <c:v>-2.9829924778950447</c:v>
                </c:pt>
                <c:pt idx="727">
                  <c:v>-2.9798433742398682</c:v>
                </c:pt>
                <c:pt idx="728">
                  <c:v>-2.976671273627823</c:v>
                </c:pt>
                <c:pt idx="729">
                  <c:v>-2.9734761339529503</c:v>
                </c:pt>
                <c:pt idx="730">
                  <c:v>-2.97025791241672</c:v>
                </c:pt>
                <c:pt idx="731">
                  <c:v>-2.96701656552013</c:v>
                </c:pt>
                <c:pt idx="732">
                  <c:v>-2.9637520490556435</c:v>
                </c:pt>
                <c:pt idx="733">
                  <c:v>-2.9604643180990293</c:v>
                </c:pt>
                <c:pt idx="734">
                  <c:v>-2.957153327001063</c:v>
                </c:pt>
                <c:pt idx="735">
                  <c:v>-2.9538190293790745</c:v>
                </c:pt>
                <c:pt idx="736">
                  <c:v>-2.9504613781083373</c:v>
                </c:pt>
                <c:pt idx="737">
                  <c:v>-2.9470803253133586</c:v>
                </c:pt>
                <c:pt idx="738">
                  <c:v>-2.9436758223589794</c:v>
                </c:pt>
                <c:pt idx="739">
                  <c:v>-2.940247819841346</c:v>
                </c:pt>
                <c:pt idx="740">
                  <c:v>-2.9367962675786967</c:v>
                </c:pt>
                <c:pt idx="741">
                  <c:v>-2.9333211146020344</c:v>
                </c:pt>
                <c:pt idx="742">
                  <c:v>-2.929822309145595</c:v>
                </c:pt>
                <c:pt idx="743">
                  <c:v>-2.9262997986371793</c:v>
                </c:pt>
                <c:pt idx="744">
                  <c:v>-2.9227535296882903</c:v>
                </c:pt>
                <c:pt idx="745">
                  <c:v>-2.9191834480841248</c:v>
                </c:pt>
                <c:pt idx="746">
                  <c:v>-2.9155894987733855</c:v>
                </c:pt>
                <c:pt idx="747">
                  <c:v>-2.9119716258578645</c:v>
                </c:pt>
                <c:pt idx="748">
                  <c:v>-2.9083297725819217</c:v>
                </c:pt>
                <c:pt idx="749">
                  <c:v>-2.904663881321701</c:v>
                </c:pt>
                <c:pt idx="750">
                  <c:v>-2.9009738935742218</c:v>
                </c:pt>
                <c:pt idx="751">
                  <c:v>-2.8972597499462056</c:v>
                </c:pt>
                <c:pt idx="752">
                  <c:v>-2.8935213901427588</c:v>
                </c:pt>
                <c:pt idx="753">
                  <c:v>-2.8897587529558004</c:v>
                </c:pt>
                <c:pt idx="754">
                  <c:v>-2.885971776252329</c:v>
                </c:pt>
                <c:pt idx="755">
                  <c:v>-2.882160396962449</c:v>
                </c:pt>
                <c:pt idx="756">
                  <c:v>-2.8783245510671547</c:v>
                </c:pt>
                <c:pt idx="757">
                  <c:v>-2.8744641735859346</c:v>
                </c:pt>
                <c:pt idx="758">
                  <c:v>-2.870579198564123</c:v>
                </c:pt>
                <c:pt idx="759">
                  <c:v>-2.8666695590600155</c:v>
                </c:pt>
                <c:pt idx="760">
                  <c:v>-2.862735187131739</c:v>
                </c:pt>
                <c:pt idx="761">
                  <c:v>-2.8587760138238916</c:v>
                </c:pt>
                <c:pt idx="762">
                  <c:v>-2.8547919691539234</c:v>
                </c:pt>
                <c:pt idx="763">
                  <c:v>-2.850782982098262</c:v>
                </c:pt>
                <c:pt idx="764">
                  <c:v>-2.8467489805781563</c:v>
                </c:pt>
                <c:pt idx="765">
                  <c:v>-2.8426898914452696</c:v>
                </c:pt>
                <c:pt idx="766">
                  <c:v>-2.8386056404670095</c:v>
                </c:pt>
                <c:pt idx="767">
                  <c:v>-2.8344961523115506</c:v>
                </c:pt>
                <c:pt idx="768">
                  <c:v>-2.8303613505325647</c:v>
                </c:pt>
                <c:pt idx="769">
                  <c:v>-2.8262011575536663</c:v>
                </c:pt>
                <c:pt idx="770">
                  <c:v>-2.822015494652574</c:v>
                </c:pt>
                <c:pt idx="771">
                  <c:v>-2.8178042819449356</c:v>
                </c:pt>
                <c:pt idx="772">
                  <c:v>-2.8135674383678206</c:v>
                </c:pt>
                <c:pt idx="773">
                  <c:v>-2.809304881662941</c:v>
                </c:pt>
                <c:pt idx="774">
                  <c:v>-2.805016528359479</c:v>
                </c:pt>
                <c:pt idx="775">
                  <c:v>-2.8007022937566295</c:v>
                </c:pt>
                <c:pt idx="776">
                  <c:v>-2.7963620919057317</c:v>
                </c:pt>
                <c:pt idx="777">
                  <c:v>-2.7919958355920946</c:v>
                </c:pt>
                <c:pt idx="778">
                  <c:v>-2.7876034363164335</c:v>
                </c:pt>
                <c:pt idx="779">
                  <c:v>-2.7831848042759293</c:v>
                </c:pt>
                <c:pt idx="780">
                  <c:v>-2.778739848344911</c:v>
                </c:pt>
                <c:pt idx="781">
                  <c:v>-2.774268476055108</c:v>
                </c:pt>
                <c:pt idx="782">
                  <c:v>-2.769770593575573</c:v>
                </c:pt>
                <c:pt idx="783">
                  <c:v>-2.765246105692105</c:v>
                </c:pt>
                <c:pt idx="784">
                  <c:v>-2.760694915786295</c:v>
                </c:pt>
                <c:pt idx="785">
                  <c:v>-2.7561169258141125</c:v>
                </c:pt>
                <c:pt idx="786">
                  <c:v>-2.7515120362840846</c:v>
                </c:pt>
                <c:pt idx="787">
                  <c:v>-2.746880146234952</c:v>
                </c:pt>
                <c:pt idx="788">
                  <c:v>-2.7422211532129017</c:v>
                </c:pt>
                <c:pt idx="789">
                  <c:v>-2.7375349532482933</c:v>
                </c:pt>
                <c:pt idx="790">
                  <c:v>-2.7328214408319162</c:v>
                </c:pt>
                <c:pt idx="791">
                  <c:v>-2.7280805088906956</c:v>
                </c:pt>
                <c:pt idx="792">
                  <c:v>-2.723312048762916</c:v>
                </c:pt>
                <c:pt idx="793">
                  <c:v>-2.718515950172864</c:v>
                </c:pt>
                <c:pt idx="794">
                  <c:v>-2.7136921012049897</c:v>
                </c:pt>
                <c:pt idx="795">
                  <c:v>-2.7088403882774297</c:v>
                </c:pt>
                <c:pt idx="796">
                  <c:v>-2.7039606961149865</c:v>
                </c:pt>
                <c:pt idx="797">
                  <c:v>-2.6990529077214975</c:v>
                </c:pt>
                <c:pt idx="798">
                  <c:v>-2.6941169043516298</c:v>
                </c:pt>
                <c:pt idx="799">
                  <c:v>-2.689152565481989</c:v>
                </c:pt>
                <c:pt idx="800">
                  <c:v>-2.6841597687816114</c:v>
                </c:pt>
                <c:pt idx="801">
                  <c:v>-2.6791383900817953</c:v>
                </c:pt>
                <c:pt idx="802">
                  <c:v>-2.674088303345255</c:v>
                </c:pt>
                <c:pt idx="803">
                  <c:v>-2.669009380634554</c:v>
                </c:pt>
                <c:pt idx="804">
                  <c:v>-2.6639014920798245</c:v>
                </c:pt>
                <c:pt idx="805">
                  <c:v>-2.658764505845753</c:v>
                </c:pt>
                <c:pt idx="806">
                  <c:v>-2.6535982880978035</c:v>
                </c:pt>
                <c:pt idx="807">
                  <c:v>-2.6484027029676604</c:v>
                </c:pt>
                <c:pt idx="808">
                  <c:v>-2.643177612517841</c:v>
                </c:pt>
                <c:pt idx="809">
                  <c:v>-2.6379228767055105</c:v>
                </c:pt>
                <c:pt idx="810">
                  <c:v>-2.632638353345446</c:v>
                </c:pt>
                <c:pt idx="811">
                  <c:v>-2.6273238980720945</c:v>
                </c:pt>
                <c:pt idx="812">
                  <c:v>-2.621979364300737</c:v>
                </c:pt>
                <c:pt idx="813">
                  <c:v>-2.616604603187753</c:v>
                </c:pt>
                <c:pt idx="814">
                  <c:v>-2.611199463589898</c:v>
                </c:pt>
                <c:pt idx="815">
                  <c:v>-2.6057637920226076</c:v>
                </c:pt>
                <c:pt idx="816">
                  <c:v>-2.600297432617281</c:v>
                </c:pt>
                <c:pt idx="817">
                  <c:v>-2.594800227077526</c:v>
                </c:pt>
                <c:pt idx="818">
                  <c:v>-2.5892720146343517</c:v>
                </c:pt>
                <c:pt idx="819">
                  <c:v>-2.5837126320002124</c:v>
                </c:pt>
                <c:pt idx="820">
                  <c:v>-2.578121913321917</c:v>
                </c:pt>
                <c:pt idx="821">
                  <c:v>-2.572499690132415</c:v>
                </c:pt>
                <c:pt idx="822">
                  <c:v>-2.5668457913012985</c:v>
                </c:pt>
                <c:pt idx="823">
                  <c:v>-2.5611600429841066</c:v>
                </c:pt>
                <c:pt idx="824">
                  <c:v>-2.5554422685703027</c:v>
                </c:pt>
                <c:pt idx="825">
                  <c:v>-2.549692288629966</c:v>
                </c:pt>
                <c:pt idx="826">
                  <c:v>-2.5439099208590883</c:v>
                </c:pt>
                <c:pt idx="827">
                  <c:v>-2.5380949800234553</c:v>
                </c:pt>
                <c:pt idx="828">
                  <c:v>-2.5322472779010634</c:v>
                </c:pt>
                <c:pt idx="829">
                  <c:v>-2.52636662322306</c:v>
                </c:pt>
                <c:pt idx="830">
                  <c:v>-2.5204528216131297</c:v>
                </c:pt>
                <c:pt idx="831">
                  <c:v>-2.514505675525235</c:v>
                </c:pt>
                <c:pt idx="832">
                  <c:v>-2.508524984179745</c:v>
                </c:pt>
                <c:pt idx="833">
                  <c:v>-2.502510543497832</c:v>
                </c:pt>
                <c:pt idx="834">
                  <c:v>-2.496462146034123</c:v>
                </c:pt>
                <c:pt idx="835">
                  <c:v>-2.4903795809075246</c:v>
                </c:pt>
                <c:pt idx="836">
                  <c:v>-2.4842626337301175</c:v>
                </c:pt>
                <c:pt idx="837">
                  <c:v>-2.478111086534188</c:v>
                </c:pt>
                <c:pt idx="838">
                  <c:v>-2.4719247176971653</c:v>
                </c:pt>
                <c:pt idx="839">
                  <c:v>-2.4657033018645413</c:v>
                </c:pt>
                <c:pt idx="840">
                  <c:v>-2.459446609870579</c:v>
                </c:pt>
                <c:pt idx="841">
                  <c:v>-2.4531544086568475</c:v>
                </c:pt>
                <c:pt idx="842">
                  <c:v>-2.4468264611884187</c:v>
                </c:pt>
                <c:pt idx="843">
                  <c:v>-2.4404625263677215</c:v>
                </c:pt>
                <c:pt idx="844">
                  <c:v>-2.4340623589458663</c:v>
                </c:pt>
                <c:pt idx="845">
                  <c:v>-2.4276257094314615</c:v>
                </c:pt>
                <c:pt idx="846">
                  <c:v>-2.4211523239967994</c:v>
                </c:pt>
                <c:pt idx="847">
                  <c:v>-2.4146419443812706</c:v>
                </c:pt>
                <c:pt idx="848">
                  <c:v>-2.4080943077919463</c:v>
                </c:pt>
                <c:pt idx="849">
                  <c:v>-2.4015091468012226</c:v>
                </c:pt>
                <c:pt idx="850">
                  <c:v>-2.394886189241468</c:v>
                </c:pt>
                <c:pt idx="851">
                  <c:v>-2.3882251580964318</c:v>
                </c:pt>
                <c:pt idx="852">
                  <c:v>-2.3815257713894313</c:v>
                </c:pt>
                <c:pt idx="853">
                  <c:v>-2.374787742068134</c:v>
                </c:pt>
                <c:pt idx="854">
                  <c:v>-2.3680107778858237</c:v>
                </c:pt>
                <c:pt idx="855">
                  <c:v>-2.3611945812790065</c:v>
                </c:pt>
                <c:pt idx="856">
                  <c:v>-2.354338849241208</c:v>
                </c:pt>
                <c:pt idx="857">
                  <c:v>-2.347443273192864</c:v>
                </c:pt>
                <c:pt idx="858">
                  <c:v>-2.340507538847101</c:v>
                </c:pt>
                <c:pt idx="859">
                  <c:v>-2.3335313260712853</c:v>
                </c:pt>
                <c:pt idx="860">
                  <c:v>-2.3265143087441342</c:v>
                </c:pt>
                <c:pt idx="861">
                  <c:v>-2.3194561546082753</c:v>
                </c:pt>
                <c:pt idx="862">
                  <c:v>-2.3123565251180107</c:v>
                </c:pt>
                <c:pt idx="863">
                  <c:v>-2.3052150752821574</c:v>
                </c:pt>
                <c:pt idx="864">
                  <c:v>-2.298031453501681</c:v>
                </c:pt>
                <c:pt idx="865">
                  <c:v>-2.290805301402021</c:v>
                </c:pt>
                <c:pt idx="866">
                  <c:v>-2.2835362536598067</c:v>
                </c:pt>
                <c:pt idx="867">
                  <c:v>-2.2762239378237648</c:v>
                </c:pt>
                <c:pt idx="868">
                  <c:v>-2.2688679741295705</c:v>
                </c:pt>
                <c:pt idx="869">
                  <c:v>-2.2614679753084146</c:v>
                </c:pt>
                <c:pt idx="870">
                  <c:v>-2.2540235463889857</c:v>
                </c:pt>
                <c:pt idx="871">
                  <c:v>-2.2465342844926344</c:v>
                </c:pt>
                <c:pt idx="872">
                  <c:v>-2.2389997786213516</c:v>
                </c:pt>
                <c:pt idx="873">
                  <c:v>-2.2314196094383405</c:v>
                </c:pt>
                <c:pt idx="874">
                  <c:v>-2.2237933490408532</c:v>
                </c:pt>
                <c:pt idx="875">
                  <c:v>-2.216120560724851</c:v>
                </c:pt>
                <c:pt idx="876">
                  <c:v>-2.2084007987412506</c:v>
                </c:pt>
                <c:pt idx="877">
                  <c:v>-2.2006336080433444</c:v>
                </c:pt>
                <c:pt idx="878">
                  <c:v>-2.1928185240249625</c:v>
                </c:pt>
                <c:pt idx="879">
                  <c:v>-2.184955072249008</c:v>
                </c:pt>
                <c:pt idx="880">
                  <c:v>-2.1770427681658964</c:v>
                </c:pt>
                <c:pt idx="881">
                  <c:v>-2.169081116821459</c:v>
                </c:pt>
                <c:pt idx="882">
                  <c:v>-2.161069612553826</c:v>
                </c:pt>
                <c:pt idx="883">
                  <c:v>-2.1530077386787294</c:v>
                </c:pt>
                <c:pt idx="884">
                  <c:v>-2.144894967162735</c:v>
                </c:pt>
                <c:pt idx="885">
                  <c:v>-2.1367307582838313</c:v>
                </c:pt>
                <c:pt idx="886">
                  <c:v>-2.128514560278713</c:v>
                </c:pt>
                <c:pt idx="887">
                  <c:v>-2.1202458089761924</c:v>
                </c:pt>
                <c:pt idx="888">
                  <c:v>-2.111923927416004</c:v>
                </c:pt>
                <c:pt idx="889">
                  <c:v>-2.103548325452299</c:v>
                </c:pt>
                <c:pt idx="890">
                  <c:v>-2.095118399341126</c:v>
                </c:pt>
                <c:pt idx="891">
                  <c:v>-2.0866335313110134</c:v>
                </c:pt>
                <c:pt idx="892">
                  <c:v>-2.0780930891158165</c:v>
                </c:pt>
                <c:pt idx="893">
                  <c:v>-2.0694964255690325</c:v>
                </c:pt>
                <c:pt idx="894">
                  <c:v>-2.060842878058457</c:v>
                </c:pt>
                <c:pt idx="895">
                  <c:v>-2.0521317680403164</c:v>
                </c:pt>
                <c:pt idx="896">
                  <c:v>-2.0433624005116906</c:v>
                </c:pt>
                <c:pt idx="897">
                  <c:v>-2.0345340634601383</c:v>
                </c:pt>
                <c:pt idx="898">
                  <c:v>-2.0256460272893397</c:v>
                </c:pt>
                <c:pt idx="899">
                  <c:v>-2.016697544219331</c:v>
                </c:pt>
                <c:pt idx="900">
                  <c:v>-2.0076878476600943</c:v>
                </c:pt>
                <c:pt idx="901">
                  <c:v>-1.9986161515569474</c:v>
                </c:pt>
                <c:pt idx="902">
                  <c:v>-1.9894816497062147</c:v>
                </c:pt>
                <c:pt idx="903">
                  <c:v>-1.9802835150394904</c:v>
                </c:pt>
                <c:pt idx="904">
                  <c:v>-1.9710208988746496</c:v>
                </c:pt>
                <c:pt idx="905">
                  <c:v>-1.9616929301318378</c:v>
                </c:pt>
                <c:pt idx="906">
                  <c:v>-1.9522987145123472</c:v>
                </c:pt>
                <c:pt idx="907">
                  <c:v>-1.942837333638065</c:v>
                </c:pt>
                <c:pt idx="908">
                  <c:v>-1.9333078441494713</c:v>
                </c:pt>
                <c:pt idx="909">
                  <c:v>-1.9237092767593758</c:v>
                </c:pt>
                <c:pt idx="910">
                  <c:v>-1.914040635259937</c:v>
                </c:pt>
                <c:pt idx="911">
                  <c:v>-1.9043008954800569</c:v>
                </c:pt>
                <c:pt idx="912">
                  <c:v>-1.89448900418998</c:v>
                </c:pt>
                <c:pt idx="913">
                  <c:v>-1.8846038779499386</c:v>
                </c:pt>
                <c:pt idx="914">
                  <c:v>-1.874644401899234</c:v>
                </c:pt>
                <c:pt idx="915">
                  <c:v>-1.8646094284819204</c:v>
                </c:pt>
                <c:pt idx="916">
                  <c:v>-1.8544977761050045</c:v>
                </c:pt>
                <c:pt idx="917">
                  <c:v>-1.8443082277248002</c:v>
                </c:pt>
                <c:pt idx="918">
                  <c:v>-1.8340395293565224</c:v>
                </c:pt>
                <c:pt idx="919">
                  <c:v>-1.8236903885021758</c:v>
                </c:pt>
                <c:pt idx="920">
                  <c:v>-1.8132594724909263</c:v>
                </c:pt>
                <c:pt idx="921">
                  <c:v>-1.8027454067261528</c:v>
                </c:pt>
                <c:pt idx="922">
                  <c:v>-1.7921467728326417</c:v>
                </c:pt>
                <c:pt idx="923">
                  <c:v>-1.7814621066966196</c:v>
                </c:pt>
                <c:pt idx="924">
                  <c:v>-1.770689896391399</c:v>
                </c:pt>
                <c:pt idx="925">
                  <c:v>-1.7598285799799265</c:v>
                </c:pt>
                <c:pt idx="926">
                  <c:v>-1.7488765431854223</c:v>
                </c:pt>
                <c:pt idx="927">
                  <c:v>-1.7378321169203057</c:v>
                </c:pt>
                <c:pt idx="928">
                  <c:v>-1.7266935746624825</c:v>
                </c:pt>
                <c:pt idx="929">
                  <c:v>-1.7154591296675858</c:v>
                </c:pt>
                <c:pt idx="930">
                  <c:v>-1.7041269320043515</c:v>
                </c:pt>
                <c:pt idx="931">
                  <c:v>-1.6926950653989905</c:v>
                </c:pt>
                <c:pt idx="932">
                  <c:v>-1.681161543873668</c:v>
                </c:pt>
                <c:pt idx="933">
                  <c:v>-1.6695243081621218</c:v>
                </c:pt>
                <c:pt idx="934">
                  <c:v>-1.6577812218841572</c:v>
                </c:pt>
                <c:pt idx="935">
                  <c:v>-1.6459300674589985</c:v>
                </c:pt>
                <c:pt idx="936">
                  <c:v>-1.6339685417350345</c:v>
                </c:pt>
                <c:pt idx="937">
                  <c:v>-1.6218942513119166</c:v>
                </c:pt>
                <c:pt idx="938">
                  <c:v>-1.6097047075278579</c:v>
                </c:pt>
                <c:pt idx="939">
                  <c:v>-1.597397321082273</c:v>
                </c:pt>
                <c:pt idx="940">
                  <c:v>-1.584969396260961</c:v>
                </c:pt>
                <c:pt idx="941">
                  <c:v>-1.5724181247273186</c:v>
                </c:pt>
                <c:pt idx="942">
                  <c:v>-1.5597405788387253</c:v>
                </c:pt>
                <c:pt idx="943">
                  <c:v>-1.546933704443303</c:v>
                </c:pt>
                <c:pt idx="944">
                  <c:v>-1.5339943131063973</c:v>
                </c:pt>
                <c:pt idx="945">
                  <c:v>-1.520919073710905</c:v>
                </c:pt>
                <c:pt idx="946">
                  <c:v>-1.5077045033683634</c:v>
                </c:pt>
                <c:pt idx="947">
                  <c:v>-1.4943469575704003</c:v>
                </c:pt>
                <c:pt idx="948">
                  <c:v>-1.480842619501677</c:v>
                </c:pt>
                <c:pt idx="949">
                  <c:v>-1.4671874884247915</c:v>
                </c:pt>
                <c:pt idx="950">
                  <c:v>-1.4533773670372325</c:v>
                </c:pt>
                <c:pt idx="951">
                  <c:v>-1.4394078476864065</c:v>
                </c:pt>
                <c:pt idx="952">
                  <c:v>-1.4252742973142227</c:v>
                </c:pt>
                <c:pt idx="953">
                  <c:v>-1.4109718409850325</c:v>
                </c:pt>
                <c:pt idx="954">
                  <c:v>-1.3964953438303775</c:v>
                </c:pt>
                <c:pt idx="955">
                  <c:v>-1.3818393912202076</c:v>
                </c:pt>
                <c:pt idx="956">
                  <c:v>-1.3669982669431324</c:v>
                </c:pt>
                <c:pt idx="957">
                  <c:v>-1.3519659291451622</c:v>
                </c:pt>
                <c:pt idx="958">
                  <c:v>-1.3367359837390085</c:v>
                </c:pt>
                <c:pt idx="959">
                  <c:v>-1.321301654951035</c:v>
                </c:pt>
                <c:pt idx="960">
                  <c:v>-1.3056557526192845</c:v>
                </c:pt>
                <c:pt idx="961">
                  <c:v>-1.2897906357939293</c:v>
                </c:pt>
                <c:pt idx="962">
                  <c:v>-1.2736981721151956</c:v>
                </c:pt>
                <c:pt idx="963">
                  <c:v>-1.2573696923537359</c:v>
                </c:pt>
                <c:pt idx="964">
                  <c:v>-1.2407959393902213</c:v>
                </c:pt>
                <c:pt idx="965">
                  <c:v>-1.2239670107784655</c:v>
                </c:pt>
                <c:pt idx="966">
                  <c:v>-1.2068722938772216</c:v>
                </c:pt>
                <c:pt idx="967">
                  <c:v>-1.1895003923395822</c:v>
                </c:pt>
                <c:pt idx="968">
                  <c:v>-1.1718390425090233</c:v>
                </c:pt>
                <c:pt idx="969">
                  <c:v>-1.1538750179738857</c:v>
                </c:pt>
                <c:pt idx="970">
                  <c:v>-1.1355940201623929</c:v>
                </c:pt>
                <c:pt idx="971">
                  <c:v>-1.1169805523970142</c:v>
                </c:pt>
                <c:pt idx="972">
                  <c:v>-1.0980177742442225</c:v>
                </c:pt>
                <c:pt idx="973">
                  <c:v>-1.0786873322528667</c:v>
                </c:pt>
                <c:pt idx="974">
                  <c:v>-1.058969162225368</c:v>
                </c:pt>
                <c:pt idx="975">
                  <c:v>-1.038841256939209</c:v>
                </c:pt>
                <c:pt idx="976">
                  <c:v>-1.0182793916365431</c:v>
                </c:pt>
                <c:pt idx="977">
                  <c:v>-0.9972567974969134</c:v>
                </c:pt>
                <c:pt idx="978">
                  <c:v>-0.9757437705072043</c:v>
                </c:pt>
                <c:pt idx="979">
                  <c:v>-0.9537071993782799</c:v>
                </c:pt>
                <c:pt idx="980">
                  <c:v>-0.9311099910282326</c:v>
                </c:pt>
                <c:pt idx="981">
                  <c:v>-0.9079103650703233</c:v>
                </c:pt>
                <c:pt idx="982">
                  <c:v>-0.8840609788243137</c:v>
                </c:pt>
                <c:pt idx="983">
                  <c:v>-0.8595078302483224</c:v>
                </c:pt>
                <c:pt idx="984">
                  <c:v>-0.8341888657231754</c:v>
                </c:pt>
                <c:pt idx="985">
                  <c:v>-0.8080321893843387</c:v>
                </c:pt>
                <c:pt idx="986">
                  <c:v>-0.7809537250221644</c:v>
                </c:pt>
                <c:pt idx="987">
                  <c:v>-0.7528541108817413</c:v>
                </c:pt>
                <c:pt idx="988">
                  <c:v>-0.7236144952154927</c:v>
                </c:pt>
                <c:pt idx="989">
                  <c:v>-0.6930907157542372</c:v>
                </c:pt>
                <c:pt idx="990">
                  <c:v>-0.6611050318449988</c:v>
                </c:pt>
                <c:pt idx="991">
                  <c:v>-0.6274340197460827</c:v>
                </c:pt>
                <c:pt idx="992">
                  <c:v>-0.5917902000326632</c:v>
                </c:pt>
                <c:pt idx="993">
                  <c:v>-0.5537929040686055</c:v>
                </c:pt>
                <c:pt idx="994">
                  <c:v>-0.5129194969921637</c:v>
                </c:pt>
                <c:pt idx="995">
                  <c:v>-0.46841783912502744</c:v>
                </c:pt>
                <c:pt idx="996">
                  <c:v>-0.4191339963952075</c:v>
                </c:pt>
                <c:pt idx="997">
                  <c:v>-0.3631262265163834</c:v>
                </c:pt>
                <c:pt idx="998">
                  <c:v>-0.29660994809104363</c:v>
                </c:pt>
                <c:pt idx="999">
                  <c:v>-0.2098186416339176</c:v>
                </c:pt>
                <c:pt idx="100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h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1!$AE$25:$AE$1025</c:f>
              <c:numCache>
                <c:ptCount val="1001"/>
                <c:pt idx="0">
                  <c:v>0</c:v>
                </c:pt>
                <c:pt idx="1">
                  <c:v>0.026086172485863167</c:v>
                </c:pt>
                <c:pt idx="2">
                  <c:v>0.04454430625024124</c:v>
                </c:pt>
                <c:pt idx="3">
                  <c:v>0.0596255276347252</c:v>
                </c:pt>
                <c:pt idx="4">
                  <c:v>0.0726951618611845</c:v>
                </c:pt>
                <c:pt idx="5">
                  <c:v>0.08439302791040312</c:v>
                </c:pt>
                <c:pt idx="6">
                  <c:v>0.09507905248972186</c:v>
                </c:pt>
                <c:pt idx="7">
                  <c:v>0.10497927264577707</c:v>
                </c:pt>
                <c:pt idx="8">
                  <c:v>0.11424656550563081</c:v>
                </c:pt>
                <c:pt idx="9">
                  <c:v>0.12299001015819241</c:v>
                </c:pt>
                <c:pt idx="10">
                  <c:v>0.13129065225717182</c:v>
                </c:pt>
                <c:pt idx="11">
                  <c:v>0.13921065157701967</c:v>
                </c:pt>
                <c:pt idx="12">
                  <c:v>0.14679891835974732</c:v>
                </c:pt>
                <c:pt idx="13">
                  <c:v>0.1540947565544711</c:v>
                </c:pt>
                <c:pt idx="14">
                  <c:v>0.16113031274326206</c:v>
                </c:pt>
                <c:pt idx="15">
                  <c:v>0.16793227684064596</c:v>
                </c:pt>
                <c:pt idx="16">
                  <c:v>0.17452309623903378</c:v>
                </c:pt>
                <c:pt idx="17">
                  <c:v>0.1809218633749018</c:v>
                </c:pt>
                <c:pt idx="18">
                  <c:v>0.18714497802969735</c:v>
                </c:pt>
                <c:pt idx="19">
                  <c:v>0.1932066505149579</c:v>
                </c:pt>
                <c:pt idx="20">
                  <c:v>0.1991192900966142</c:v>
                </c:pt>
                <c:pt idx="21">
                  <c:v>0.20489380910521798</c:v>
                </c:pt>
                <c:pt idx="22">
                  <c:v>0.21053986407141204</c:v>
                </c:pt>
                <c:pt idx="23">
                  <c:v>0.21606604912378252</c:v>
                </c:pt>
                <c:pt idx="24">
                  <c:v>0.22148005271272433</c:v>
                </c:pt>
                <c:pt idx="25">
                  <c:v>0.2267887858161564</c:v>
                </c:pt>
                <c:pt idx="26">
                  <c:v>0.23199848772269693</c:v>
                </c:pt>
                <c:pt idx="27">
                  <c:v>0.23711481400572554</c:v>
                </c:pt>
                <c:pt idx="28">
                  <c:v>0.2421429102204334</c:v>
                </c:pt>
                <c:pt idx="29">
                  <c:v>0.24708747405690176</c:v>
                </c:pt>
                <c:pt idx="30">
                  <c:v>0.2519528080847537</c:v>
                </c:pt>
                <c:pt idx="31">
                  <c:v>0.25674286477324504</c:v>
                </c:pt>
                <c:pt idx="32">
                  <c:v>0.26146128512573663</c:v>
                </c:pt>
                <c:pt idx="33">
                  <c:v>0.26611143200159637</c:v>
                </c:pt>
                <c:pt idx="34">
                  <c:v>0.2706964189918099</c:v>
                </c:pt>
                <c:pt idx="35">
                  <c:v>0.27521913555245187</c:v>
                </c:pt>
                <c:pt idx="36">
                  <c:v>0.2796822689720763</c:v>
                </c:pt>
                <c:pt idx="37">
                  <c:v>0.28408832364714504</c:v>
                </c:pt>
                <c:pt idx="38">
                  <c:v>0.2884396380579332</c:v>
                </c:pt>
                <c:pt idx="39">
                  <c:v>0.292738399771491</c:v>
                </c:pt>
                <c:pt idx="40">
                  <c:v>0.2969866587448102</c:v>
                </c:pt>
                <c:pt idx="41">
                  <c:v>0.3011863391577527</c:v>
                </c:pt>
                <c:pt idx="42">
                  <c:v>0.3053392499695421</c:v>
                </c:pt>
                <c:pt idx="43">
                  <c:v>0.30944709436313594</c:v>
                </c:pt>
                <c:pt idx="44">
                  <c:v>0.31351147821737424</c:v>
                </c:pt>
                <c:pt idx="45">
                  <c:v>0.31753391772646694</c:v>
                </c:pt>
                <c:pt idx="46">
                  <c:v>0.32151584626938945</c:v>
                </c:pt>
                <c:pt idx="47">
                  <c:v>0.32545862061748715</c:v>
                </c:pt>
                <c:pt idx="48">
                  <c:v>0.3293635265565628</c:v>
                </c:pt>
                <c:pt idx="49">
                  <c:v>0.33323178398954756</c:v>
                </c:pt>
                <c:pt idx="50">
                  <c:v>0.3370645515772138</c:v>
                </c:pt>
                <c:pt idx="51">
                  <c:v>0.3408629309670273</c:v>
                </c:pt>
                <c:pt idx="52">
                  <c:v>0.34462797065393835</c:v>
                </c:pt>
                <c:pt idx="53">
                  <c:v>0.34836066951151395</c:v>
                </c:pt>
                <c:pt idx="54">
                  <c:v>0.3520619800271647</c:v>
                </c:pt>
                <c:pt idx="55">
                  <c:v>0.35573281127121276</c:v>
                </c:pt>
                <c:pt idx="56">
                  <c:v>0.3593740316260752</c:v>
                </c:pt>
                <c:pt idx="57">
                  <c:v>0.36298647129882794</c:v>
                </c:pt>
                <c:pt idx="58">
                  <c:v>0.3665709246377946</c:v>
                </c:pt>
                <c:pt idx="59">
                  <c:v>0.37012815227151924</c:v>
                </c:pt>
                <c:pt idx="60">
                  <c:v>0.3736588830864842</c:v>
                </c:pt>
                <c:pt idx="61">
                  <c:v>0.3771638160581826</c:v>
                </c:pt>
                <c:pt idx="62">
                  <c:v>0.38064362194861606</c:v>
                </c:pt>
                <c:pt idx="63">
                  <c:v>0.38409894488193375</c:v>
                </c:pt>
                <c:pt idx="64">
                  <c:v>0.3875304038087342</c:v>
                </c:pt>
                <c:pt idx="65">
                  <c:v>0.39093859386849344</c:v>
                </c:pt>
                <c:pt idx="66">
                  <c:v>0.3943240876586477</c:v>
                </c:pt>
                <c:pt idx="67">
                  <c:v>0.3976874364180279</c:v>
                </c:pt>
                <c:pt idx="68">
                  <c:v>0.40102917113160436</c:v>
                </c:pt>
                <c:pt idx="69">
                  <c:v>0.40434980356284117</c:v>
                </c:pt>
                <c:pt idx="70">
                  <c:v>0.40764982721937326</c:v>
                </c:pt>
                <c:pt idx="71">
                  <c:v>0.41092971825719354</c:v>
                </c:pt>
                <c:pt idx="72">
                  <c:v>0.41418993632806733</c:v>
                </c:pt>
                <c:pt idx="73">
                  <c:v>0.4174309253744694</c:v>
                </c:pt>
                <c:pt idx="74">
                  <c:v>0.4206531143759607</c:v>
                </c:pt>
                <c:pt idx="75">
                  <c:v>0.42385691805058007</c:v>
                </c:pt>
                <c:pt idx="76">
                  <c:v>0.4270427375145208</c:v>
                </c:pt>
                <c:pt idx="77">
                  <c:v>0.4302109609030831</c:v>
                </c:pt>
                <c:pt idx="78">
                  <c:v>0.4333619639556439</c:v>
                </c:pt>
                <c:pt idx="79">
                  <c:v>0.43649611056716053</c:v>
                </c:pt>
                <c:pt idx="80">
                  <c:v>0.43961375330851643</c:v>
                </c:pt>
                <c:pt idx="81">
                  <c:v>0.44271523391783446</c:v>
                </c:pt>
                <c:pt idx="82">
                  <c:v>0.445800883764712</c:v>
                </c:pt>
                <c:pt idx="83">
                  <c:v>0.4488710242891792</c:v>
                </c:pt>
                <c:pt idx="84">
                  <c:v>0.4519259674170423</c:v>
                </c:pt>
                <c:pt idx="85">
                  <c:v>0.45496601595314523</c:v>
                </c:pt>
                <c:pt idx="86">
                  <c:v>0.4579914639539681</c:v>
                </c:pt>
                <c:pt idx="87">
                  <c:v>0.46100259708087254</c:v>
                </c:pt>
                <c:pt idx="88">
                  <c:v>0.46399969293520915</c:v>
                </c:pt>
                <c:pt idx="89">
                  <c:v>0.46698302137641173</c:v>
                </c:pt>
                <c:pt idx="90">
                  <c:v>0.4699528448241218</c:v>
                </c:pt>
                <c:pt idx="91">
                  <c:v>0.47290941854531215</c:v>
                </c:pt>
                <c:pt idx="92">
                  <c:v>0.47585299092731</c:v>
                </c:pt>
                <c:pt idx="93">
                  <c:v>0.4787838037375561</c:v>
                </c:pt>
                <c:pt idx="94">
                  <c:v>0.4817020923708792</c:v>
                </c:pt>
                <c:pt idx="95">
                  <c:v>0.4846080860850109</c:v>
                </c:pt>
                <c:pt idx="96">
                  <c:v>0.48750200822501755</c:v>
                </c:pt>
                <c:pt idx="97">
                  <c:v>0.4903840764372794</c:v>
                </c:pt>
                <c:pt idx="98">
                  <c:v>0.4932545028736059</c:v>
                </c:pt>
                <c:pt idx="99">
                  <c:v>0.4961134943860374</c:v>
                </c:pt>
                <c:pt idx="100">
                  <c:v>0.49896125271284686</c:v>
                </c:pt>
                <c:pt idx="101">
                  <c:v>0.5017979746562228</c:v>
                </c:pt>
                <c:pt idx="102">
                  <c:v>0.5046238522520834</c:v>
                </c:pt>
                <c:pt idx="103">
                  <c:v>0.5074390729324437</c:v>
                </c:pt>
                <c:pt idx="104">
                  <c:v>0.5102438196807311</c:v>
                </c:pt>
                <c:pt idx="105">
                  <c:v>0.513038271180419</c:v>
                </c:pt>
                <c:pt idx="106">
                  <c:v>0.5158226019573283</c:v>
                </c:pt>
                <c:pt idx="107">
                  <c:v>0.5185969825159212</c:v>
                </c:pt>
                <c:pt idx="108">
                  <c:v>0.521361579469896</c:v>
                </c:pt>
                <c:pt idx="109">
                  <c:v>0.5241165556673707</c:v>
                </c:pt>
                <c:pt idx="110">
                  <c:v>0.5268620703109269</c:v>
                </c:pt>
                <c:pt idx="111">
                  <c:v>0.5295982790727698</c:v>
                </c:pt>
                <c:pt idx="112">
                  <c:v>0.5323253342052449</c:v>
                </c:pt>
                <c:pt idx="113">
                  <c:v>0.5350433846469379</c:v>
                </c:pt>
                <c:pt idx="114">
                  <c:v>0.5377525761245724</c:v>
                </c:pt>
                <c:pt idx="115">
                  <c:v>0.5404530512509056</c:v>
                </c:pt>
                <c:pt idx="116">
                  <c:v>0.5431449496188143</c:v>
                </c:pt>
                <c:pt idx="117">
                  <c:v>0.5458284078917494</c:v>
                </c:pt>
                <c:pt idx="118">
                  <c:v>0.548503559890729</c:v>
                </c:pt>
                <c:pt idx="119">
                  <c:v>0.5511705366780317</c:v>
                </c:pt>
                <c:pt idx="120">
                  <c:v>0.5538294666377405</c:v>
                </c:pt>
                <c:pt idx="121">
                  <c:v>0.5564804755532813</c:v>
                </c:pt>
                <c:pt idx="122">
                  <c:v>0.5591236866820929</c:v>
                </c:pt>
                <c:pt idx="123">
                  <c:v>0.5617592208275557</c:v>
                </c:pt>
                <c:pt idx="124">
                  <c:v>0.5643871964083021</c:v>
                </c:pt>
                <c:pt idx="125">
                  <c:v>0.5670077295250247</c:v>
                </c:pt>
                <c:pt idx="126">
                  <c:v>0.5696209340248894</c:v>
                </c:pt>
                <c:pt idx="127">
                  <c:v>0.5722269215636616</c:v>
                </c:pt>
                <c:pt idx="128">
                  <c:v>0.5748258016656395</c:v>
                </c:pt>
                <c:pt idx="129">
                  <c:v>0.5774176817814919</c:v>
                </c:pt>
                <c:pt idx="130">
                  <c:v>0.580002667344088</c:v>
                </c:pt>
                <c:pt idx="131">
                  <c:v>0.5825808618224035</c:v>
                </c:pt>
                <c:pt idx="132">
                  <c:v>0.5851523667735841</c:v>
                </c:pt>
                <c:pt idx="133">
                  <c:v>0.5877172818932423</c:v>
                </c:pt>
                <c:pt idx="134">
                  <c:v>0.5902757050640616</c:v>
                </c:pt>
                <c:pt idx="135">
                  <c:v>0.5928277324027743</c:v>
                </c:pt>
                <c:pt idx="136">
                  <c:v>0.5953734583055834</c:v>
                </c:pt>
                <c:pt idx="137">
                  <c:v>0.5979129754920866</c:v>
                </c:pt>
                <c:pt idx="138">
                  <c:v>0.6004463750477653</c:v>
                </c:pt>
                <c:pt idx="139">
                  <c:v>0.6029737464650954</c:v>
                </c:pt>
                <c:pt idx="140">
                  <c:v>0.6054951776833324</c:v>
                </c:pt>
                <c:pt idx="141">
                  <c:v>0.6080107551270244</c:v>
                </c:pt>
                <c:pt idx="142">
                  <c:v>0.6105205637433023</c:v>
                </c:pt>
                <c:pt idx="143">
                  <c:v>0.6130246870379933</c:v>
                </c:pt>
                <c:pt idx="144">
                  <c:v>0.6155232071106038</c:v>
                </c:pt>
                <c:pt idx="145">
                  <c:v>0.6180162046882149</c:v>
                </c:pt>
                <c:pt idx="146">
                  <c:v>0.6205037591583304</c:v>
                </c:pt>
                <c:pt idx="147">
                  <c:v>0.6229859486007181</c:v>
                </c:pt>
                <c:pt idx="148">
                  <c:v>0.6254628498182806</c:v>
                </c:pt>
                <c:pt idx="149">
                  <c:v>0.6279345383669928</c:v>
                </c:pt>
                <c:pt idx="150">
                  <c:v>0.6304010885849393</c:v>
                </c:pt>
                <c:pt idx="151">
                  <c:v>0.6328625736204856</c:v>
                </c:pt>
                <c:pt idx="152">
                  <c:v>0.6353190654596141</c:v>
                </c:pt>
                <c:pt idx="153">
                  <c:v>0.6377706349524546</c:v>
                </c:pt>
                <c:pt idx="154">
                  <c:v>0.6402173518390387</c:v>
                </c:pt>
                <c:pt idx="155">
                  <c:v>0.6426592847743066</c:v>
                </c:pt>
                <c:pt idx="156">
                  <c:v>0.64509650135239</c:v>
                </c:pt>
                <c:pt idx="157">
                  <c:v>0.6475290681302006</c:v>
                </c:pt>
                <c:pt idx="158">
                  <c:v>0.649957050650344</c:v>
                </c:pt>
                <c:pt idx="159">
                  <c:v>0.6523805134633865</c:v>
                </c:pt>
                <c:pt idx="160">
                  <c:v>0.654799520149494</c:v>
                </c:pt>
                <c:pt idx="161">
                  <c:v>0.6572141333394667</c:v>
                </c:pt>
                <c:pt idx="162">
                  <c:v>0.6596244147351884</c:v>
                </c:pt>
                <c:pt idx="163">
                  <c:v>0.6620304251295125</c:v>
                </c:pt>
                <c:pt idx="164">
                  <c:v>0.6644322244256008</c:v>
                </c:pt>
                <c:pt idx="165">
                  <c:v>0.6668298716557358</c:v>
                </c:pt>
                <c:pt idx="166">
                  <c:v>0.6692234249996231</c:v>
                </c:pt>
                <c:pt idx="167">
                  <c:v>0.6716129418022</c:v>
                </c:pt>
                <c:pt idx="168">
                  <c:v>0.673998478590969</c:v>
                </c:pt>
                <c:pt idx="169">
                  <c:v>0.6763800910928678</c:v>
                </c:pt>
                <c:pt idx="170">
                  <c:v>0.6787578342506951</c:v>
                </c:pt>
                <c:pt idx="171">
                  <c:v>0.6811317622391034</c:v>
                </c:pt>
                <c:pt idx="172">
                  <c:v>0.6835019284801743</c:v>
                </c:pt>
                <c:pt idx="173">
                  <c:v>0.6858683856585888</c:v>
                </c:pt>
                <c:pt idx="174">
                  <c:v>0.6882311857364061</c:v>
                </c:pt>
                <c:pt idx="175">
                  <c:v>0.6905903799674633</c:v>
                </c:pt>
                <c:pt idx="176">
                  <c:v>0.6929460189114071</c:v>
                </c:pt>
                <c:pt idx="177">
                  <c:v>0.6952981524473691</c:v>
                </c:pt>
                <c:pt idx="178">
                  <c:v>0.6976468297872974</c:v>
                </c:pt>
                <c:pt idx="179">
                  <c:v>0.6999920994889525</c:v>
                </c:pt>
                <c:pt idx="180">
                  <c:v>0.7023340094685797</c:v>
                </c:pt>
                <c:pt idx="181">
                  <c:v>0.7046726070132678</c:v>
                </c:pt>
                <c:pt idx="182">
                  <c:v>0.707007938793002</c:v>
                </c:pt>
                <c:pt idx="183">
                  <c:v>0.7093400508724224</c:v>
                </c:pt>
                <c:pt idx="184">
                  <c:v>0.7116689887222949</c:v>
                </c:pt>
                <c:pt idx="185">
                  <c:v>0.7139947972307056</c:v>
                </c:pt>
                <c:pt idx="186">
                  <c:v>0.7163175207139834</c:v>
                </c:pt>
                <c:pt idx="187">
                  <c:v>0.7186372029273624</c:v>
                </c:pt>
                <c:pt idx="188">
                  <c:v>0.72095388707539</c:v>
                </c:pt>
                <c:pt idx="189">
                  <c:v>0.7232676158220869</c:v>
                </c:pt>
                <c:pt idx="190">
                  <c:v>0.7255784313008696</c:v>
                </c:pt>
                <c:pt idx="191">
                  <c:v>0.7278863751242393</c:v>
                </c:pt>
                <c:pt idx="192">
                  <c:v>0.7301914883932441</c:v>
                </c:pt>
                <c:pt idx="193">
                  <c:v>0.7324938117067238</c:v>
                </c:pt>
                <c:pt idx="194">
                  <c:v>0.7347933851703395</c:v>
                </c:pt>
                <c:pt idx="195">
                  <c:v>0.7370902484053978</c:v>
                </c:pt>
                <c:pt idx="196">
                  <c:v>0.7393844405574721</c:v>
                </c:pt>
                <c:pt idx="197">
                  <c:v>0.7416760003048294</c:v>
                </c:pt>
                <c:pt idx="198">
                  <c:v>0.7439649658666665</c:v>
                </c:pt>
                <c:pt idx="199">
                  <c:v>0.7462513750111615</c:v>
                </c:pt>
                <c:pt idx="200">
                  <c:v>0.7485352650633449</c:v>
                </c:pt>
                <c:pt idx="201">
                  <c:v>0.7508166729127971</c:v>
                </c:pt>
                <c:pt idx="202">
                  <c:v>0.7530956350211743</c:v>
                </c:pt>
                <c:pt idx="203">
                  <c:v>0.7553721874295701</c:v>
                </c:pt>
                <c:pt idx="204">
                  <c:v>0.7576463657657159</c:v>
                </c:pt>
                <c:pt idx="205">
                  <c:v>0.7599182052510242</c:v>
                </c:pt>
                <c:pt idx="206">
                  <c:v>0.7621877407074802</c:v>
                </c:pt>
                <c:pt idx="207">
                  <c:v>0.7644550065643846</c:v>
                </c:pt>
                <c:pt idx="208">
                  <c:v>0.7667200368649523</c:v>
                </c:pt>
                <c:pt idx="209">
                  <c:v>0.7689828652727699</c:v>
                </c:pt>
                <c:pt idx="210">
                  <c:v>0.7712435250781177</c:v>
                </c:pt>
                <c:pt idx="211">
                  <c:v>0.7735020492041565</c:v>
                </c:pt>
                <c:pt idx="212">
                  <c:v>0.7757584702129866</c:v>
                </c:pt>
                <c:pt idx="213">
                  <c:v>0.7780128203115784</c:v>
                </c:pt>
                <c:pt idx="214">
                  <c:v>0.7802651313575816</c:v>
                </c:pt>
                <c:pt idx="215">
                  <c:v>0.7825154348650134</c:v>
                </c:pt>
                <c:pt idx="216">
                  <c:v>0.7847637620098298</c:v>
                </c:pt>
                <c:pt idx="217">
                  <c:v>0.7870101436353831</c:v>
                </c:pt>
                <c:pt idx="218">
                  <c:v>0.7892546102577689</c:v>
                </c:pt>
                <c:pt idx="219">
                  <c:v>0.7914971920710636</c:v>
                </c:pt>
                <c:pt idx="220">
                  <c:v>0.7937379189524576</c:v>
                </c:pt>
                <c:pt idx="221">
                  <c:v>0.795976820467285</c:v>
                </c:pt>
                <c:pt idx="222">
                  <c:v>0.7982139258739529</c:v>
                </c:pt>
                <c:pt idx="223">
                  <c:v>0.8004492641287733</c:v>
                </c:pt>
                <c:pt idx="224">
                  <c:v>0.802682863890699</c:v>
                </c:pt>
                <c:pt idx="225">
                  <c:v>0.8049147535259671</c:v>
                </c:pt>
                <c:pt idx="226">
                  <c:v>0.8071449611126512</c:v>
                </c:pt>
                <c:pt idx="227">
                  <c:v>0.8093735144451251</c:v>
                </c:pt>
                <c:pt idx="228">
                  <c:v>0.8116004410384402</c:v>
                </c:pt>
                <c:pt idx="229">
                  <c:v>0.8138257681326185</c:v>
                </c:pt>
                <c:pt idx="230">
                  <c:v>0.8160495226968633</c:v>
                </c:pt>
                <c:pt idx="231">
                  <c:v>0.8182717314336893</c:v>
                </c:pt>
                <c:pt idx="232">
                  <c:v>0.8204924207829749</c:v>
                </c:pt>
                <c:pt idx="233">
                  <c:v>0.8227116169259375</c:v>
                </c:pt>
                <c:pt idx="234">
                  <c:v>0.8249293457890338</c:v>
                </c:pt>
                <c:pt idx="235">
                  <c:v>0.8271456330477873</c:v>
                </c:pt>
                <c:pt idx="236">
                  <c:v>0.8293605041305453</c:v>
                </c:pt>
                <c:pt idx="237">
                  <c:v>0.8315739842221649</c:v>
                </c:pt>
                <c:pt idx="238">
                  <c:v>0.8337860982676322</c:v>
                </c:pt>
                <c:pt idx="239">
                  <c:v>0.8359968709756141</c:v>
                </c:pt>
                <c:pt idx="240">
                  <c:v>0.8382063268219466</c:v>
                </c:pt>
                <c:pt idx="241">
                  <c:v>0.8404144900530577</c:v>
                </c:pt>
                <c:pt idx="242">
                  <c:v>0.84262138468933</c:v>
                </c:pt>
                <c:pt idx="243">
                  <c:v>0.8448270345284026</c:v>
                </c:pt>
                <c:pt idx="244">
                  <c:v>0.8470314631484128</c:v>
                </c:pt>
                <c:pt idx="245">
                  <c:v>0.8492346939111811</c:v>
                </c:pt>
                <c:pt idx="246">
                  <c:v>0.851436749965339</c:v>
                </c:pt>
                <c:pt idx="247">
                  <c:v>0.853637654249402</c:v>
                </c:pt>
                <c:pt idx="248">
                  <c:v>0.8558374294947881</c:v>
                </c:pt>
                <c:pt idx="249">
                  <c:v>0.858036098228784</c:v>
                </c:pt>
                <c:pt idx="250">
                  <c:v>0.8602336827774593</c:v>
                </c:pt>
                <c:pt idx="251">
                  <c:v>0.86243020526853</c:v>
                </c:pt>
                <c:pt idx="252">
                  <c:v>0.8646256876341736</c:v>
                </c:pt>
                <c:pt idx="253">
                  <c:v>0.8668201516137944</c:v>
                </c:pt>
                <c:pt idx="254">
                  <c:v>0.869013618756743</c:v>
                </c:pt>
                <c:pt idx="255">
                  <c:v>0.8712061104249883</c:v>
                </c:pt>
                <c:pt idx="256">
                  <c:v>0.8733976477957455</c:v>
                </c:pt>
                <c:pt idx="257">
                  <c:v>0.8755882518640586</c:v>
                </c:pt>
                <c:pt idx="258">
                  <c:v>0.8777779434453408</c:v>
                </c:pt>
                <c:pt idx="259">
                  <c:v>0.8799667431778712</c:v>
                </c:pt>
                <c:pt idx="260">
                  <c:v>0.8821546715252516</c:v>
                </c:pt>
                <c:pt idx="261">
                  <c:v>0.8843417487788213</c:v>
                </c:pt>
                <c:pt idx="262">
                  <c:v>0.886527995060033</c:v>
                </c:pt>
                <c:pt idx="263">
                  <c:v>0.8887134303227894</c:v>
                </c:pt>
                <c:pt idx="264">
                  <c:v>0.890898074355742</c:v>
                </c:pt>
                <c:pt idx="265">
                  <c:v>0.8930819467845524</c:v>
                </c:pt>
                <c:pt idx="266">
                  <c:v>0.8952650670741175</c:v>
                </c:pt>
                <c:pt idx="267">
                  <c:v>0.897447454530758</c:v>
                </c:pt>
                <c:pt idx="268">
                  <c:v>0.8996291283043734</c:v>
                </c:pt>
                <c:pt idx="269">
                  <c:v>0.901810107390561</c:v>
                </c:pt>
                <c:pt idx="270">
                  <c:v>0.903990410632703</c:v>
                </c:pt>
                <c:pt idx="271">
                  <c:v>0.9061700567240195</c:v>
                </c:pt>
                <c:pt idx="272">
                  <c:v>0.9083490642095898</c:v>
                </c:pt>
                <c:pt idx="273">
                  <c:v>0.910527451488342</c:v>
                </c:pt>
                <c:pt idx="274">
                  <c:v>0.9127052368150118</c:v>
                </c:pt>
                <c:pt idx="275">
                  <c:v>0.9148824383020709</c:v>
                </c:pt>
                <c:pt idx="276">
                  <c:v>0.9170590739216259</c:v>
                </c:pt>
                <c:pt idx="277">
                  <c:v>0.9192351615072877</c:v>
                </c:pt>
                <c:pt idx="278">
                  <c:v>0.9214107187560128</c:v>
                </c:pt>
                <c:pt idx="279">
                  <c:v>0.9235857632299167</c:v>
                </c:pt>
                <c:pt idx="280">
                  <c:v>0.9257603123580594</c:v>
                </c:pt>
                <c:pt idx="281">
                  <c:v>0.9279343834382049</c:v>
                </c:pt>
                <c:pt idx="282">
                  <c:v>0.9301079936385532</c:v>
                </c:pt>
                <c:pt idx="283">
                  <c:v>0.932281159999448</c:v>
                </c:pt>
                <c:pt idx="284">
                  <c:v>0.9344538994350577</c:v>
                </c:pt>
                <c:pt idx="285">
                  <c:v>0.9366262287350327</c:v>
                </c:pt>
                <c:pt idx="286">
                  <c:v>0.9387981645661373</c:v>
                </c:pt>
                <c:pt idx="287">
                  <c:v>0.9409697234738592</c:v>
                </c:pt>
                <c:pt idx="288">
                  <c:v>0.9431409218839942</c:v>
                </c:pt>
                <c:pt idx="289">
                  <c:v>0.9453117761042088</c:v>
                </c:pt>
                <c:pt idx="290">
                  <c:v>0.9474823023255801</c:v>
                </c:pt>
                <c:pt idx="291">
                  <c:v>0.9496525166241134</c:v>
                </c:pt>
                <c:pt idx="292">
                  <c:v>0.9518224349622391</c:v>
                </c:pt>
                <c:pt idx="293">
                  <c:v>0.9539920731902869</c:v>
                </c:pt>
                <c:pt idx="294">
                  <c:v>0.9561614470479405</c:v>
                </c:pt>
                <c:pt idx="295">
                  <c:v>0.958330572165671</c:v>
                </c:pt>
                <c:pt idx="296">
                  <c:v>0.960499464066151</c:v>
                </c:pt>
                <c:pt idx="297">
                  <c:v>0.9626681381656487</c:v>
                </c:pt>
                <c:pt idx="298">
                  <c:v>0.9648366097754021</c:v>
                </c:pt>
                <c:pt idx="299">
                  <c:v>0.9670048941029754</c:v>
                </c:pt>
                <c:pt idx="300">
                  <c:v>0.9691730062535963</c:v>
                </c:pt>
                <c:pt idx="301">
                  <c:v>0.9713409612314745</c:v>
                </c:pt>
                <c:pt idx="302">
                  <c:v>0.9735087739411036</c:v>
                </c:pt>
                <c:pt idx="303">
                  <c:v>0.975676459188544</c:v>
                </c:pt>
                <c:pt idx="304">
                  <c:v>0.9778440316826899</c:v>
                </c:pt>
                <c:pt idx="305">
                  <c:v>0.9800115060365181</c:v>
                </c:pt>
                <c:pt idx="306">
                  <c:v>0.9821788967683215</c:v>
                </c:pt>
                <c:pt idx="307">
                  <c:v>0.9843462183029251</c:v>
                </c:pt>
                <c:pt idx="308">
                  <c:v>0.9865134849728869</c:v>
                </c:pt>
                <c:pt idx="309">
                  <c:v>0.9886807110196822</c:v>
                </c:pt>
                <c:pt idx="310">
                  <c:v>0.9908479105948738</c:v>
                </c:pt>
                <c:pt idx="311">
                  <c:v>0.9930150977612651</c:v>
                </c:pt>
                <c:pt idx="312">
                  <c:v>0.9951822864940406</c:v>
                </c:pt>
                <c:pt idx="313">
                  <c:v>0.9973494906818899</c:v>
                </c:pt>
                <c:pt idx="314">
                  <c:v>0.9995167241281185</c:v>
                </c:pt>
                <c:pt idx="315">
                  <c:v>1.0016840005517438</c:v>
                </c:pt>
                <c:pt idx="316">
                  <c:v>1.0038513335885773</c:v>
                </c:pt>
                <c:pt idx="317">
                  <c:v>1.0060187367922944</c:v>
                </c:pt>
                <c:pt idx="318">
                  <c:v>1.0081862236354893</c:v>
                </c:pt>
                <c:pt idx="319">
                  <c:v>1.0103538075107172</c:v>
                </c:pt>
                <c:pt idx="320">
                  <c:v>1.0125215017315243</c:v>
                </c:pt>
                <c:pt idx="321">
                  <c:v>1.0146893195334645</c:v>
                </c:pt>
                <c:pt idx="322">
                  <c:v>1.0168572740751036</c:v>
                </c:pt>
                <c:pt idx="323">
                  <c:v>1.0190253784390122</c:v>
                </c:pt>
                <c:pt idx="324">
                  <c:v>1.021193645632745</c:v>
                </c:pt>
                <c:pt idx="325">
                  <c:v>1.0233620885898105</c:v>
                </c:pt>
                <c:pt idx="326">
                  <c:v>1.025530720170626</c:v>
                </c:pt>
                <c:pt idx="327">
                  <c:v>1.0276995531634656</c:v>
                </c:pt>
                <c:pt idx="328">
                  <c:v>1.029868600285392</c:v>
                </c:pt>
                <c:pt idx="329">
                  <c:v>1.0320378741831815</c:v>
                </c:pt>
                <c:pt idx="330">
                  <c:v>1.034207387434236</c:v>
                </c:pt>
                <c:pt idx="331">
                  <c:v>1.0363771525474845</c:v>
                </c:pt>
                <c:pt idx="332">
                  <c:v>1.0385471819642758</c:v>
                </c:pt>
                <c:pt idx="333">
                  <c:v>1.040717488059258</c:v>
                </c:pt>
                <c:pt idx="334">
                  <c:v>1.0428880831412515</c:v>
                </c:pt>
                <c:pt idx="335">
                  <c:v>1.045058979454109</c:v>
                </c:pt>
                <c:pt idx="336">
                  <c:v>1.0472301891775675</c:v>
                </c:pt>
                <c:pt idx="337">
                  <c:v>1.0494017244280904</c:v>
                </c:pt>
                <c:pt idx="338">
                  <c:v>1.0515735972596998</c:v>
                </c:pt>
                <c:pt idx="339">
                  <c:v>1.0537458196648002</c:v>
                </c:pt>
                <c:pt idx="340">
                  <c:v>1.0559184035749924</c:v>
                </c:pt>
                <c:pt idx="341">
                  <c:v>1.0580913608618794</c:v>
                </c:pt>
                <c:pt idx="342">
                  <c:v>1.0602647033378623</c:v>
                </c:pt>
                <c:pt idx="343">
                  <c:v>1.062438442756929</c:v>
                </c:pt>
                <c:pt idx="344">
                  <c:v>1.064612590815433</c:v>
                </c:pt>
                <c:pt idx="345">
                  <c:v>1.0667871591528648</c:v>
                </c:pt>
                <c:pt idx="346">
                  <c:v>1.0689621593526153</c:v>
                </c:pt>
                <c:pt idx="347">
                  <c:v>1.0711376029427302</c:v>
                </c:pt>
                <c:pt idx="348">
                  <c:v>1.0733135013966568</c:v>
                </c:pt>
                <c:pt idx="349">
                  <c:v>1.0754898661339838</c:v>
                </c:pt>
                <c:pt idx="350">
                  <c:v>1.0776667085211722</c:v>
                </c:pt>
                <c:pt idx="351">
                  <c:v>1.0798440398722802</c:v>
                </c:pt>
                <c:pt idx="352">
                  <c:v>1.0820218714496788</c:v>
                </c:pt>
                <c:pt idx="353">
                  <c:v>1.0842002144647618</c:v>
                </c:pt>
                <c:pt idx="354">
                  <c:v>1.0863790800786481</c:v>
                </c:pt>
                <c:pt idx="355">
                  <c:v>1.0885584794028764</c:v>
                </c:pt>
                <c:pt idx="356">
                  <c:v>1.0907384235000934</c:v>
                </c:pt>
                <c:pt idx="357">
                  <c:v>1.0929189233847358</c:v>
                </c:pt>
                <c:pt idx="358">
                  <c:v>1.0950999900237048</c:v>
                </c:pt>
                <c:pt idx="359">
                  <c:v>1.0972816343370342</c:v>
                </c:pt>
                <c:pt idx="360">
                  <c:v>1.099463867198552</c:v>
                </c:pt>
                <c:pt idx="361">
                  <c:v>1.1016466994365364</c:v>
                </c:pt>
                <c:pt idx="362">
                  <c:v>1.1038301418343643</c:v>
                </c:pt>
                <c:pt idx="363">
                  <c:v>1.106014205131155</c:v>
                </c:pt>
                <c:pt idx="364">
                  <c:v>1.108198900022406</c:v>
                </c:pt>
                <c:pt idx="365">
                  <c:v>1.110384237160625</c:v>
                </c:pt>
                <c:pt idx="366">
                  <c:v>1.1125702271559552</c:v>
                </c:pt>
                <c:pt idx="367">
                  <c:v>1.114756880576794</c:v>
                </c:pt>
                <c:pt idx="368">
                  <c:v>1.116944207950407</c:v>
                </c:pt>
                <c:pt idx="369">
                  <c:v>1.1191322197635372</c:v>
                </c:pt>
                <c:pt idx="370">
                  <c:v>1.121320926463006</c:v>
                </c:pt>
                <c:pt idx="371">
                  <c:v>1.1235103384563125</c:v>
                </c:pt>
                <c:pt idx="372">
                  <c:v>1.1257004661122245</c:v>
                </c:pt>
                <c:pt idx="373">
                  <c:v>1.127891319761366</c:v>
                </c:pt>
                <c:pt idx="374">
                  <c:v>1.1300829096967988</c:v>
                </c:pt>
                <c:pt idx="375">
                  <c:v>1.1322752461745993</c:v>
                </c:pt>
                <c:pt idx="376">
                  <c:v>1.134468339414431</c:v>
                </c:pt>
                <c:pt idx="377">
                  <c:v>1.1366621996001112</c:v>
                </c:pt>
                <c:pt idx="378">
                  <c:v>1.138856836880173</c:v>
                </c:pt>
                <c:pt idx="379">
                  <c:v>1.1410522613684242</c:v>
                </c:pt>
                <c:pt idx="380">
                  <c:v>1.143248483144499</c:v>
                </c:pt>
                <c:pt idx="381">
                  <c:v>1.1454455122544072</c:v>
                </c:pt>
                <c:pt idx="382">
                  <c:v>1.1476433587110784</c:v>
                </c:pt>
                <c:pt idx="383">
                  <c:v>1.1498420324949015</c:v>
                </c:pt>
                <c:pt idx="384">
                  <c:v>1.1520415435542601</c:v>
                </c:pt>
                <c:pt idx="385">
                  <c:v>1.1542419018060646</c:v>
                </c:pt>
                <c:pt idx="386">
                  <c:v>1.156443117136278</c:v>
                </c:pt>
                <c:pt idx="387">
                  <c:v>1.1586451994004394</c:v>
                </c:pt>
                <c:pt idx="388">
                  <c:v>1.1608481584241839</c:v>
                </c:pt>
                <c:pt idx="389">
                  <c:v>1.1630520040037562</c:v>
                </c:pt>
                <c:pt idx="390">
                  <c:v>1.1652567459065233</c:v>
                </c:pt>
                <c:pt idx="391">
                  <c:v>1.1674623938714808</c:v>
                </c:pt>
                <c:pt idx="392">
                  <c:v>1.1696689576097572</c:v>
                </c:pt>
                <c:pt idx="393">
                  <c:v>1.1718764468051142</c:v>
                </c:pt>
                <c:pt idx="394">
                  <c:v>1.1740848711144423</c:v>
                </c:pt>
                <c:pt idx="395">
                  <c:v>1.1762942401682543</c:v>
                </c:pt>
                <c:pt idx="396">
                  <c:v>1.178504563571175</c:v>
                </c:pt>
                <c:pt idx="397">
                  <c:v>1.180715850902427</c:v>
                </c:pt>
                <c:pt idx="398">
                  <c:v>1.1829281117163126</c:v>
                </c:pt>
                <c:pt idx="399">
                  <c:v>1.185141355542695</c:v>
                </c:pt>
                <c:pt idx="400">
                  <c:v>1.187355591887473</c:v>
                </c:pt>
                <c:pt idx="401">
                  <c:v>1.1895708302330543</c:v>
                </c:pt>
                <c:pt idx="402">
                  <c:v>1.1917870800388262</c:v>
                </c:pt>
                <c:pt idx="403">
                  <c:v>1.1940043507416216</c:v>
                </c:pt>
                <c:pt idx="404">
                  <c:v>1.1962226517561834</c:v>
                </c:pt>
                <c:pt idx="405">
                  <c:v>1.1984419924756256</c:v>
                </c:pt>
                <c:pt idx="406">
                  <c:v>1.2006623822718907</c:v>
                </c:pt>
                <c:pt idx="407">
                  <c:v>1.2028838304962057</c:v>
                </c:pt>
                <c:pt idx="408">
                  <c:v>1.2051063464795344</c:v>
                </c:pt>
                <c:pt idx="409">
                  <c:v>1.2073299395330268</c:v>
                </c:pt>
                <c:pt idx="410">
                  <c:v>1.2095546189484667</c:v>
                </c:pt>
                <c:pt idx="411">
                  <c:v>1.211780393998716</c:v>
                </c:pt>
                <c:pt idx="412">
                  <c:v>1.2140072739381564</c:v>
                </c:pt>
                <c:pt idx="413">
                  <c:v>1.2162352680031299</c:v>
                </c:pt>
                <c:pt idx="414">
                  <c:v>1.2184643854123742</c:v>
                </c:pt>
                <c:pt idx="415">
                  <c:v>1.2206946353674586</c:v>
                </c:pt>
                <c:pt idx="416">
                  <c:v>1.2229260270532156</c:v>
                </c:pt>
                <c:pt idx="417">
                  <c:v>1.2251585696381713</c:v>
                </c:pt>
                <c:pt idx="418">
                  <c:v>1.2273922722749722</c:v>
                </c:pt>
                <c:pt idx="419">
                  <c:v>1.2296271441008118</c:v>
                </c:pt>
                <c:pt idx="420">
                  <c:v>1.2318631942378528</c:v>
                </c:pt>
                <c:pt idx="421">
                  <c:v>1.2341004317936495</c:v>
                </c:pt>
                <c:pt idx="422">
                  <c:v>1.2363388658615655</c:v>
                </c:pt>
                <c:pt idx="423">
                  <c:v>1.2385785055211918</c:v>
                </c:pt>
                <c:pt idx="424">
                  <c:v>1.2408193598387618</c:v>
                </c:pt>
                <c:pt idx="425">
                  <c:v>1.243061437867564</c:v>
                </c:pt>
                <c:pt idx="426">
                  <c:v>1.2453047486483537</c:v>
                </c:pt>
                <c:pt idx="427">
                  <c:v>1.2475493012097625</c:v>
                </c:pt>
                <c:pt idx="428">
                  <c:v>1.2497951045687052</c:v>
                </c:pt>
                <c:pt idx="429">
                  <c:v>1.2520421677307871</c:v>
                </c:pt>
                <c:pt idx="430">
                  <c:v>1.254290499690707</c:v>
                </c:pt>
                <c:pt idx="431">
                  <c:v>1.2565401094326598</c:v>
                </c:pt>
                <c:pt idx="432">
                  <c:v>1.258791005930738</c:v>
                </c:pt>
                <c:pt idx="433">
                  <c:v>1.2610431981493302</c:v>
                </c:pt>
                <c:pt idx="434">
                  <c:v>1.2632966950435198</c:v>
                </c:pt>
                <c:pt idx="435">
                  <c:v>1.2655515055594806</c:v>
                </c:pt>
                <c:pt idx="436">
                  <c:v>1.2678076386348713</c:v>
                </c:pt>
                <c:pt idx="437">
                  <c:v>1.2700651031992298</c:v>
                </c:pt>
                <c:pt idx="438">
                  <c:v>1.2723239081743645</c:v>
                </c:pt>
                <c:pt idx="439">
                  <c:v>1.2745840624747449</c:v>
                </c:pt>
                <c:pt idx="440">
                  <c:v>1.276845575007891</c:v>
                </c:pt>
                <c:pt idx="441">
                  <c:v>1.279108454674762</c:v>
                </c:pt>
                <c:pt idx="442">
                  <c:v>1.2813727103701422</c:v>
                </c:pt>
                <c:pt idx="443">
                  <c:v>1.2836383509830274</c:v>
                </c:pt>
                <c:pt idx="444">
                  <c:v>1.2859053853970088</c:v>
                </c:pt>
                <c:pt idx="445">
                  <c:v>1.2881738224906571</c:v>
                </c:pt>
                <c:pt idx="446">
                  <c:v>1.2904436711379044</c:v>
                </c:pt>
                <c:pt idx="447">
                  <c:v>1.2927149402084253</c:v>
                </c:pt>
                <c:pt idx="448">
                  <c:v>1.2949876385680177</c:v>
                </c:pt>
                <c:pt idx="449">
                  <c:v>1.297261775078982</c:v>
                </c:pt>
                <c:pt idx="450">
                  <c:v>1.2995373586004997</c:v>
                </c:pt>
                <c:pt idx="451">
                  <c:v>1.3018143979890102</c:v>
                </c:pt>
                <c:pt idx="452">
                  <c:v>1.3040929020985887</c:v>
                </c:pt>
                <c:pt idx="453">
                  <c:v>1.3063728797813212</c:v>
                </c:pt>
                <c:pt idx="454">
                  <c:v>1.3086543398876798</c:v>
                </c:pt>
                <c:pt idx="455">
                  <c:v>1.3109372912668973</c:v>
                </c:pt>
                <c:pt idx="456">
                  <c:v>1.313221742767341</c:v>
                </c:pt>
                <c:pt idx="457">
                  <c:v>1.3155077032368852</c:v>
                </c:pt>
                <c:pt idx="458">
                  <c:v>1.3177951815232842</c:v>
                </c:pt>
                <c:pt idx="459">
                  <c:v>1.3200841864745436</c:v>
                </c:pt>
                <c:pt idx="460">
                  <c:v>1.322374726939292</c:v>
                </c:pt>
                <c:pt idx="461">
                  <c:v>1.3246668117671516</c:v>
                </c:pt>
                <c:pt idx="462">
                  <c:v>1.326960449809108</c:v>
                </c:pt>
                <c:pt idx="463">
                  <c:v>1.3292556499178807</c:v>
                </c:pt>
                <c:pt idx="464">
                  <c:v>1.3315524209482918</c:v>
                </c:pt>
                <c:pt idx="465">
                  <c:v>1.3338507717576358</c:v>
                </c:pt>
                <c:pt idx="466">
                  <c:v>1.3361507112060473</c:v>
                </c:pt>
                <c:pt idx="467">
                  <c:v>1.3384522481568701</c:v>
                </c:pt>
                <c:pt idx="468">
                  <c:v>1.340755391477025</c:v>
                </c:pt>
                <c:pt idx="469">
                  <c:v>1.343060150037377</c:v>
                </c:pt>
                <c:pt idx="470">
                  <c:v>1.3453665327131044</c:v>
                </c:pt>
                <c:pt idx="471">
                  <c:v>1.3476745483840646</c:v>
                </c:pt>
                <c:pt idx="472">
                  <c:v>1.3499842059351626</c:v>
                </c:pt>
                <c:pt idx="473">
                  <c:v>1.352295514256717</c:v>
                </c:pt>
                <c:pt idx="474">
                  <c:v>1.3546084822448288</c:v>
                </c:pt>
                <c:pt idx="475">
                  <c:v>1.3569231188017465</c:v>
                </c:pt>
                <c:pt idx="476">
                  <c:v>1.3592394328362352</c:v>
                </c:pt>
                <c:pt idx="477">
                  <c:v>1.3615574332639417</c:v>
                </c:pt>
                <c:pt idx="478">
                  <c:v>1.3638771290077634</c:v>
                </c:pt>
                <c:pt idx="479">
                  <c:v>1.3661985289982144</c:v>
                </c:pt>
                <c:pt idx="480">
                  <c:v>1.3685216421737934</c:v>
                </c:pt>
                <c:pt idx="481">
                  <c:v>1.3708464774813514</c:v>
                </c:pt>
                <c:pt idx="482">
                  <c:v>1.3731730438764593</c:v>
                </c:pt>
                <c:pt idx="483">
                  <c:v>1.3755013503237763</c:v>
                </c:pt>
                <c:pt idx="484">
                  <c:v>1.377831405797417</c:v>
                </c:pt>
                <c:pt idx="485">
                  <c:v>1.3801632192813216</c:v>
                </c:pt>
                <c:pt idx="486">
                  <c:v>1.3824967997696236</c:v>
                </c:pt>
                <c:pt idx="487">
                  <c:v>1.3848321562670198</c:v>
                </c:pt>
                <c:pt idx="488">
                  <c:v>1.38716929778914</c:v>
                </c:pt>
                <c:pt idx="489">
                  <c:v>1.389508233362917</c:v>
                </c:pt>
                <c:pt idx="490">
                  <c:v>1.391848972026957</c:v>
                </c:pt>
                <c:pt idx="491">
                  <c:v>1.3941915228319108</c:v>
                </c:pt>
                <c:pt idx="492">
                  <c:v>1.3965358948408464</c:v>
                </c:pt>
                <c:pt idx="493">
                  <c:v>1.39888209712962</c:v>
                </c:pt>
                <c:pt idx="494">
                  <c:v>1.4012301387872501</c:v>
                </c:pt>
                <c:pt idx="495">
                  <c:v>1.4035800289162899</c:v>
                </c:pt>
                <c:pt idx="496">
                  <c:v>1.4059317766332025</c:v>
                </c:pt>
                <c:pt idx="497">
                  <c:v>1.4082853910687354</c:v>
                </c:pt>
                <c:pt idx="498">
                  <c:v>1.4106408813682962</c:v>
                </c:pt>
                <c:pt idx="499">
                  <c:v>1.4129982566923298</c:v>
                </c:pt>
                <c:pt idx="500">
                  <c:v>1.4153575262166944</c:v>
                </c:pt>
                <c:pt idx="501">
                  <c:v>1.4177186991330413</c:v>
                </c:pt>
                <c:pt idx="502">
                  <c:v>1.4200817846491927</c:v>
                </c:pt>
                <c:pt idx="503">
                  <c:v>1.4224467919895227</c:v>
                </c:pt>
                <c:pt idx="504">
                  <c:v>1.4248137303953379</c:v>
                </c:pt>
                <c:pt idx="505">
                  <c:v>1.427182609125259</c:v>
                </c:pt>
                <c:pt idx="506">
                  <c:v>1.4295534374556051</c:v>
                </c:pt>
                <c:pt idx="507">
                  <c:v>1.4319262246807765</c:v>
                </c:pt>
                <c:pt idx="508">
                  <c:v>1.434300980113641</c:v>
                </c:pt>
                <c:pt idx="509">
                  <c:v>1.4366777130859198</c:v>
                </c:pt>
                <c:pt idx="510">
                  <c:v>1.4390564329485755</c:v>
                </c:pt>
                <c:pt idx="511">
                  <c:v>1.4414371490722007</c:v>
                </c:pt>
                <c:pt idx="512">
                  <c:v>1.4438198708474077</c:v>
                </c:pt>
                <c:pt idx="513">
                  <c:v>1.446204607685221</c:v>
                </c:pt>
                <c:pt idx="514">
                  <c:v>1.4485913690174697</c:v>
                </c:pt>
                <c:pt idx="515">
                  <c:v>1.450980164297181</c:v>
                </c:pt>
                <c:pt idx="516">
                  <c:v>1.4533710029989764</c:v>
                </c:pt>
                <c:pt idx="517">
                  <c:v>1.4557638946194689</c:v>
                </c:pt>
                <c:pt idx="518">
                  <c:v>1.4581588486776609</c:v>
                </c:pt>
                <c:pt idx="519">
                  <c:v>1.460555874715345</c:v>
                </c:pt>
                <c:pt idx="520">
                  <c:v>1.4629549822975056</c:v>
                </c:pt>
                <c:pt idx="521">
                  <c:v>1.4653561810127216</c:v>
                </c:pt>
                <c:pt idx="522">
                  <c:v>1.4677594804735714</c:v>
                </c:pt>
                <c:pt idx="523">
                  <c:v>1.4701648903170406</c:v>
                </c:pt>
                <c:pt idx="524">
                  <c:v>1.4725724202049288</c:v>
                </c:pt>
                <c:pt idx="525">
                  <c:v>1.4749820798242617</c:v>
                </c:pt>
                <c:pt idx="526">
                  <c:v>1.4773938788877008</c:v>
                </c:pt>
                <c:pt idx="527">
                  <c:v>1.4798078271339594</c:v>
                </c:pt>
                <c:pt idx="528">
                  <c:v>1.4822239343282169</c:v>
                </c:pt>
                <c:pt idx="529">
                  <c:v>1.4846422102625372</c:v>
                </c:pt>
                <c:pt idx="530">
                  <c:v>1.4870626647562883</c:v>
                </c:pt>
                <c:pt idx="531">
                  <c:v>1.489485307656564</c:v>
                </c:pt>
                <c:pt idx="532">
                  <c:v>1.4919101488386075</c:v>
                </c:pt>
                <c:pt idx="533">
                  <c:v>1.494337198206238</c:v>
                </c:pt>
                <c:pt idx="534">
                  <c:v>1.4967664656922777</c:v>
                </c:pt>
                <c:pt idx="535">
                  <c:v>1.4991979612589834</c:v>
                </c:pt>
                <c:pt idx="536">
                  <c:v>1.5016316948984785</c:v>
                </c:pt>
                <c:pt idx="537">
                  <c:v>1.5040676766331873</c:v>
                </c:pt>
                <c:pt idx="538">
                  <c:v>1.5065059165162733</c:v>
                </c:pt>
                <c:pt idx="539">
                  <c:v>1.508946424632078</c:v>
                </c:pt>
                <c:pt idx="540">
                  <c:v>1.5113892110965639</c:v>
                </c:pt>
                <c:pt idx="541">
                  <c:v>1.5138342860577576</c:v>
                </c:pt>
                <c:pt idx="542">
                  <c:v>1.5162816596961983</c:v>
                </c:pt>
                <c:pt idx="543">
                  <c:v>1.5187313422253867</c:v>
                </c:pt>
                <c:pt idx="544">
                  <c:v>1.521183343892238</c:v>
                </c:pt>
                <c:pt idx="545">
                  <c:v>1.523637674977536</c:v>
                </c:pt>
                <c:pt idx="546">
                  <c:v>1.5260943457963914</c:v>
                </c:pt>
                <c:pt idx="547">
                  <c:v>1.5285533666987023</c:v>
                </c:pt>
                <c:pt idx="548">
                  <c:v>1.531014748069618</c:v>
                </c:pt>
                <c:pt idx="549">
                  <c:v>1.5334785003300035</c:v>
                </c:pt>
                <c:pt idx="550">
                  <c:v>1.5359446339369112</c:v>
                </c:pt>
                <c:pt idx="551">
                  <c:v>1.538413159384051</c:v>
                </c:pt>
                <c:pt idx="552">
                  <c:v>1.5408840872022669</c:v>
                </c:pt>
                <c:pt idx="553">
                  <c:v>1.543357427960014</c:v>
                </c:pt>
                <c:pt idx="554">
                  <c:v>1.5458331922638413</c:v>
                </c:pt>
                <c:pt idx="555">
                  <c:v>1.5483113907588757</c:v>
                </c:pt>
                <c:pt idx="556">
                  <c:v>1.55079203412931</c:v>
                </c:pt>
                <c:pt idx="557">
                  <c:v>1.553275133098894</c:v>
                </c:pt>
                <c:pt idx="558">
                  <c:v>1.5557606984314296</c:v>
                </c:pt>
                <c:pt idx="559">
                  <c:v>1.5582487409312684</c:v>
                </c:pt>
                <c:pt idx="560">
                  <c:v>1.5607392714438135</c:v>
                </c:pt>
                <c:pt idx="561">
                  <c:v>1.5632323008560247</c:v>
                </c:pt>
                <c:pt idx="562">
                  <c:v>1.5657278400969272</c:v>
                </c:pt>
                <c:pt idx="563">
                  <c:v>1.5682259001381236</c:v>
                </c:pt>
                <c:pt idx="564">
                  <c:v>1.5707264919943102</c:v>
                </c:pt>
                <c:pt idx="565">
                  <c:v>1.5732296267237977</c:v>
                </c:pt>
                <c:pt idx="566">
                  <c:v>1.5757353154290341</c:v>
                </c:pt>
                <c:pt idx="567">
                  <c:v>1.5782435692571322</c:v>
                </c:pt>
                <c:pt idx="568">
                  <c:v>1.5807543994004023</c:v>
                </c:pt>
                <c:pt idx="569">
                  <c:v>1.583267817096887</c:v>
                </c:pt>
                <c:pt idx="570">
                  <c:v>1.5857838336309016</c:v>
                </c:pt>
                <c:pt idx="571">
                  <c:v>1.588302460333578</c:v>
                </c:pt>
                <c:pt idx="572">
                  <c:v>1.590823708583413</c:v>
                </c:pt>
                <c:pt idx="573">
                  <c:v>1.5933475898068206</c:v>
                </c:pt>
                <c:pt idx="574">
                  <c:v>1.5958741154786893</c:v>
                </c:pt>
                <c:pt idx="575">
                  <c:v>1.5984032971229438</c:v>
                </c:pt>
                <c:pt idx="576">
                  <c:v>1.6009351463131103</c:v>
                </c:pt>
                <c:pt idx="577">
                  <c:v>1.6034696746728876</c:v>
                </c:pt>
                <c:pt idx="578">
                  <c:v>1.6060068938767222</c:v>
                </c:pt>
                <c:pt idx="579">
                  <c:v>1.6085468156503886</c:v>
                </c:pt>
                <c:pt idx="580">
                  <c:v>1.6110894517715735</c:v>
                </c:pt>
                <c:pt idx="581">
                  <c:v>1.6136348140704657</c:v>
                </c:pt>
                <c:pt idx="582">
                  <c:v>1.6161829144303517</c:v>
                </c:pt>
                <c:pt idx="583">
                  <c:v>1.618733764788214</c:v>
                </c:pt>
                <c:pt idx="584">
                  <c:v>1.6212873771353375</c:v>
                </c:pt>
                <c:pt idx="585">
                  <c:v>1.6238437635179184</c:v>
                </c:pt>
                <c:pt idx="586">
                  <c:v>1.62640293603768</c:v>
                </c:pt>
                <c:pt idx="587">
                  <c:v>1.6289649068524938</c:v>
                </c:pt>
                <c:pt idx="588">
                  <c:v>1.6315296881770058</c:v>
                </c:pt>
                <c:pt idx="589">
                  <c:v>1.6340972922832677</c:v>
                </c:pt>
                <c:pt idx="590">
                  <c:v>1.636667731501375</c:v>
                </c:pt>
                <c:pt idx="591">
                  <c:v>1.6392410182201094</c:v>
                </c:pt>
                <c:pt idx="592">
                  <c:v>1.6418171648875888</c:v>
                </c:pt>
                <c:pt idx="593">
                  <c:v>1.6443961840119214</c:v>
                </c:pt>
                <c:pt idx="594">
                  <c:v>1.6469780881618672</c:v>
                </c:pt>
                <c:pt idx="595">
                  <c:v>1.649562889967504</c:v>
                </c:pt>
                <c:pt idx="596">
                  <c:v>1.652150602120902</c:v>
                </c:pt>
                <c:pt idx="597">
                  <c:v>1.6547412373768016</c:v>
                </c:pt>
                <c:pt idx="598">
                  <c:v>1.6573348085533004</c:v>
                </c:pt>
                <c:pt idx="599">
                  <c:v>1.6599313285325454</c:v>
                </c:pt>
                <c:pt idx="600">
                  <c:v>1.6625308102614311</c:v>
                </c:pt>
                <c:pt idx="601">
                  <c:v>1.6651332667523058</c:v>
                </c:pt>
                <c:pt idx="602">
                  <c:v>1.6677387110836832</c:v>
                </c:pt>
                <c:pt idx="603">
                  <c:v>1.6703471564009627</c:v>
                </c:pt>
                <c:pt idx="604">
                  <c:v>1.6729586159171541</c:v>
                </c:pt>
                <c:pt idx="605">
                  <c:v>1.6755731029136123</c:v>
                </c:pt>
                <c:pt idx="606">
                  <c:v>1.678190630740777</c:v>
                </c:pt>
                <c:pt idx="607">
                  <c:v>1.6808112128189205</c:v>
                </c:pt>
                <c:pt idx="608">
                  <c:v>1.6834348626389033</c:v>
                </c:pt>
                <c:pt idx="609">
                  <c:v>1.6860615937629368</c:v>
                </c:pt>
                <c:pt idx="610">
                  <c:v>1.6886914198253535</c:v>
                </c:pt>
                <c:pt idx="611">
                  <c:v>1.6913243545333856</c:v>
                </c:pt>
                <c:pt idx="612">
                  <c:v>1.6939604116679507</c:v>
                </c:pt>
                <c:pt idx="613">
                  <c:v>1.6965996050844467</c:v>
                </c:pt>
                <c:pt idx="614">
                  <c:v>1.6992419487135533</c:v>
                </c:pt>
                <c:pt idx="615">
                  <c:v>1.7018874565620428</c:v>
                </c:pt>
                <c:pt idx="616">
                  <c:v>1.7045361427135994</c:v>
                </c:pt>
                <c:pt idx="617">
                  <c:v>1.7071880213296469</c:v>
                </c:pt>
                <c:pt idx="618">
                  <c:v>1.709843106650184</c:v>
                </c:pt>
                <c:pt idx="619">
                  <c:v>1.7125014129946303</c:v>
                </c:pt>
                <c:pt idx="620">
                  <c:v>1.7151629547626797</c:v>
                </c:pt>
                <c:pt idx="621">
                  <c:v>1.7178277464351634</c:v>
                </c:pt>
                <c:pt idx="622">
                  <c:v>1.7204958025749229</c:v>
                </c:pt>
                <c:pt idx="623">
                  <c:v>1.7231671378276903</c:v>
                </c:pt>
                <c:pt idx="624">
                  <c:v>1.7258417669229804</c:v>
                </c:pt>
                <c:pt idx="625">
                  <c:v>1.7285197046749914</c:v>
                </c:pt>
                <c:pt idx="626">
                  <c:v>1.731200965983515</c:v>
                </c:pt>
                <c:pt idx="627">
                  <c:v>1.7338855658348573</c:v>
                </c:pt>
                <c:pt idx="628">
                  <c:v>1.7365735193027694</c:v>
                </c:pt>
                <c:pt idx="629">
                  <c:v>1.7392648415493885</c:v>
                </c:pt>
                <c:pt idx="630">
                  <c:v>1.7419595478261893</c:v>
                </c:pt>
                <c:pt idx="631">
                  <c:v>1.7446576534749456</c:v>
                </c:pt>
                <c:pt idx="632">
                  <c:v>1.7473591739287033</c:v>
                </c:pt>
                <c:pt idx="633">
                  <c:v>1.7500641247127644</c:v>
                </c:pt>
                <c:pt idx="634">
                  <c:v>1.7527725214456813</c:v>
                </c:pt>
                <c:pt idx="635">
                  <c:v>1.7554843798402635</c:v>
                </c:pt>
                <c:pt idx="636">
                  <c:v>1.7581997157045948</c:v>
                </c:pt>
                <c:pt idx="637">
                  <c:v>1.7609185449430624</c:v>
                </c:pt>
                <c:pt idx="638">
                  <c:v>1.763640883557399</c:v>
                </c:pt>
                <c:pt idx="639">
                  <c:v>1.766366747647734</c:v>
                </c:pt>
                <c:pt idx="640">
                  <c:v>1.769096153413661</c:v>
                </c:pt>
                <c:pt idx="641">
                  <c:v>1.7718291171553144</c:v>
                </c:pt>
                <c:pt idx="642">
                  <c:v>1.7745656552744598</c:v>
                </c:pt>
                <c:pt idx="643">
                  <c:v>1.7773057842755968</c:v>
                </c:pt>
                <c:pt idx="644">
                  <c:v>1.7800495207670766</c:v>
                </c:pt>
                <c:pt idx="645">
                  <c:v>1.78279688146223</c:v>
                </c:pt>
                <c:pt idx="646">
                  <c:v>1.785547883180511</c:v>
                </c:pt>
                <c:pt idx="647">
                  <c:v>1.7883025428486532</c:v>
                </c:pt>
                <c:pt idx="648">
                  <c:v>1.7910608775018402</c:v>
                </c:pt>
                <c:pt idx="649">
                  <c:v>1.7938229042848903</c:v>
                </c:pt>
                <c:pt idx="650">
                  <c:v>1.796588640453455</c:v>
                </c:pt>
                <c:pt idx="651">
                  <c:v>1.799358103375233</c:v>
                </c:pt>
                <c:pt idx="652">
                  <c:v>1.8021313105311982</c:v>
                </c:pt>
                <c:pt idx="653">
                  <c:v>1.8049082795168427</c:v>
                </c:pt>
                <c:pt idx="654">
                  <c:v>1.807689028043436</c:v>
                </c:pt>
                <c:pt idx="655">
                  <c:v>1.8104735739392985</c:v>
                </c:pt>
                <c:pt idx="656">
                  <c:v>1.8132619351510928</c:v>
                </c:pt>
                <c:pt idx="657">
                  <c:v>1.8160541297451283</c:v>
                </c:pt>
                <c:pt idx="658">
                  <c:v>1.8188501759086837</c:v>
                </c:pt>
                <c:pt idx="659">
                  <c:v>1.8216500919513474</c:v>
                </c:pt>
                <c:pt idx="660">
                  <c:v>1.8244538963063717</c:v>
                </c:pt>
                <c:pt idx="661">
                  <c:v>1.8272616075320467</c:v>
                </c:pt>
                <c:pt idx="662">
                  <c:v>1.830073244313091</c:v>
                </c:pt>
                <c:pt idx="663">
                  <c:v>1.832888825462059</c:v>
                </c:pt>
                <c:pt idx="664">
                  <c:v>1.8357083699207681</c:v>
                </c:pt>
                <c:pt idx="665">
                  <c:v>1.838531896761743</c:v>
                </c:pt>
                <c:pt idx="666">
                  <c:v>1.8413594251896785</c:v>
                </c:pt>
                <c:pt idx="667">
                  <c:v>1.8441909745429228</c:v>
                </c:pt>
                <c:pt idx="668">
                  <c:v>1.8470265642949775</c:v>
                </c:pt>
                <c:pt idx="669">
                  <c:v>1.8498662140560198</c:v>
                </c:pt>
                <c:pt idx="670">
                  <c:v>1.8527099435744439</c:v>
                </c:pt>
                <c:pt idx="671">
                  <c:v>1.8555577727384207</c:v>
                </c:pt>
                <c:pt idx="672">
                  <c:v>1.858409721577482</c:v>
                </c:pt>
                <c:pt idx="673">
                  <c:v>1.8612658102641213</c:v>
                </c:pt>
                <c:pt idx="674">
                  <c:v>1.8641260591154196</c:v>
                </c:pt>
                <c:pt idx="675">
                  <c:v>1.866990488594691</c:v>
                </c:pt>
                <c:pt idx="676">
                  <c:v>1.8698591193131509</c:v>
                </c:pt>
                <c:pt idx="677">
                  <c:v>1.872731972031606</c:v>
                </c:pt>
                <c:pt idx="678">
                  <c:v>1.8756090676621688</c:v>
                </c:pt>
                <c:pt idx="679">
                  <c:v>1.8784904272699936</c:v>
                </c:pt>
                <c:pt idx="680">
                  <c:v>1.8813760720750368</c:v>
                </c:pt>
                <c:pt idx="681">
                  <c:v>1.884266023453842</c:v>
                </c:pt>
                <c:pt idx="682">
                  <c:v>1.8871603029413486</c:v>
                </c:pt>
                <c:pt idx="683">
                  <c:v>1.8900589322327257</c:v>
                </c:pt>
                <c:pt idx="684">
                  <c:v>1.8929619331852312</c:v>
                </c:pt>
                <c:pt idx="685">
                  <c:v>1.8958693278200975</c:v>
                </c:pt>
                <c:pt idx="686">
                  <c:v>1.8987811383244426</c:v>
                </c:pt>
                <c:pt idx="687">
                  <c:v>1.9016973870532077</c:v>
                </c:pt>
                <c:pt idx="688">
                  <c:v>1.9046180965311235</c:v>
                </c:pt>
                <c:pt idx="689">
                  <c:v>1.9075432894547029</c:v>
                </c:pt>
                <c:pt idx="690">
                  <c:v>1.910472988694262</c:v>
                </c:pt>
                <c:pt idx="691">
                  <c:v>1.9134072172959706</c:v>
                </c:pt>
                <c:pt idx="692">
                  <c:v>1.9163459984839315</c:v>
                </c:pt>
                <c:pt idx="693">
                  <c:v>1.9192893556622888</c:v>
                </c:pt>
                <c:pt idx="694">
                  <c:v>1.9222373124173682</c:v>
                </c:pt>
                <c:pt idx="695">
                  <c:v>1.9251898925198465</c:v>
                </c:pt>
                <c:pt idx="696">
                  <c:v>1.928147119926954</c:v>
                </c:pt>
                <c:pt idx="697">
                  <c:v>1.931109018784707</c:v>
                </c:pt>
                <c:pt idx="698">
                  <c:v>1.9340756134301755</c:v>
                </c:pt>
                <c:pt idx="699">
                  <c:v>1.937046928393781</c:v>
                </c:pt>
                <c:pt idx="700">
                  <c:v>1.9400229884016311</c:v>
                </c:pt>
                <c:pt idx="701">
                  <c:v>1.9430038183778866</c:v>
                </c:pt>
                <c:pt idx="702">
                  <c:v>1.945989443447164</c:v>
                </c:pt>
                <c:pt idx="703">
                  <c:v>1.9489798889369745</c:v>
                </c:pt>
                <c:pt idx="704">
                  <c:v>1.9519751803801983</c:v>
                </c:pt>
                <c:pt idx="705">
                  <c:v>1.9549753435175974</c:v>
                </c:pt>
                <c:pt idx="706">
                  <c:v>1.9579804043003641</c:v>
                </c:pt>
                <c:pt idx="707">
                  <c:v>1.9609903888927103</c:v>
                </c:pt>
                <c:pt idx="708">
                  <c:v>1.9640053236744945</c:v>
                </c:pt>
                <c:pt idx="709">
                  <c:v>1.9670252352438893</c:v>
                </c:pt>
                <c:pt idx="710">
                  <c:v>1.9700501504200891</c:v>
                </c:pt>
                <c:pt idx="711">
                  <c:v>1.9730800962460608</c:v>
                </c:pt>
                <c:pt idx="712">
                  <c:v>1.9761150999913348</c:v>
                </c:pt>
                <c:pt idx="713">
                  <c:v>1.9791551891548405</c:v>
                </c:pt>
                <c:pt idx="714">
                  <c:v>1.982200391467785</c:v>
                </c:pt>
                <c:pt idx="715">
                  <c:v>1.9852507348965782</c:v>
                </c:pt>
                <c:pt idx="716">
                  <c:v>1.9883062476458007</c:v>
                </c:pt>
                <c:pt idx="717">
                  <c:v>1.9913669581612208</c:v>
                </c:pt>
                <c:pt idx="718">
                  <c:v>1.9944328951328583</c:v>
                </c:pt>
                <c:pt idx="719">
                  <c:v>1.9975040874980963</c:v>
                </c:pt>
                <c:pt idx="720">
                  <c:v>2.0005805644448427</c:v>
                </c:pt>
                <c:pt idx="721">
                  <c:v>2.003662355414742</c:v>
                </c:pt>
                <c:pt idx="722">
                  <c:v>2.006749490106438</c:v>
                </c:pt>
                <c:pt idx="723">
                  <c:v>2.0098419984788913</c:v>
                </c:pt>
                <c:pt idx="724">
                  <c:v>2.012939910754745</c:v>
                </c:pt>
                <c:pt idx="725">
                  <c:v>2.0160432574237515</c:v>
                </c:pt>
                <c:pt idx="726">
                  <c:v>2.0191520692462492</c:v>
                </c:pt>
                <c:pt idx="727">
                  <c:v>2.0222663772566998</c:v>
                </c:pt>
                <c:pt idx="728">
                  <c:v>2.0253862127672817</c:v>
                </c:pt>
                <c:pt idx="729">
                  <c:v>2.0285116073715423</c:v>
                </c:pt>
                <c:pt idx="730">
                  <c:v>2.0316425929481112</c:v>
                </c:pt>
                <c:pt idx="731">
                  <c:v>2.0347792016644757</c:v>
                </c:pt>
                <c:pt idx="732">
                  <c:v>2.0379214659808165</c:v>
                </c:pt>
                <c:pt idx="733">
                  <c:v>2.0410694186539104</c:v>
                </c:pt>
                <c:pt idx="734">
                  <c:v>2.0442230927410963</c:v>
                </c:pt>
                <c:pt idx="735">
                  <c:v>2.0473825216043093</c:v>
                </c:pt>
                <c:pt idx="736">
                  <c:v>2.0505477389141826</c:v>
                </c:pt>
                <c:pt idx="737">
                  <c:v>2.0537187786542175</c:v>
                </c:pt>
                <c:pt idx="738">
                  <c:v>2.0568956751250274</c:v>
                </c:pt>
                <c:pt idx="739">
                  <c:v>2.060078462948651</c:v>
                </c:pt>
                <c:pt idx="740">
                  <c:v>2.0632671770729423</c:v>
                </c:pt>
                <c:pt idx="741">
                  <c:v>2.0664618527760354</c:v>
                </c:pt>
                <c:pt idx="742">
                  <c:v>2.0696625256708856</c:v>
                </c:pt>
                <c:pt idx="743">
                  <c:v>2.0728692317098907</c:v>
                </c:pt>
                <c:pt idx="744">
                  <c:v>2.076082007189592</c:v>
                </c:pt>
                <c:pt idx="745">
                  <c:v>2.079300888755459</c:v>
                </c:pt>
                <c:pt idx="746">
                  <c:v>2.082525913406756</c:v>
                </c:pt>
                <c:pt idx="747">
                  <c:v>2.0857571185014976</c:v>
                </c:pt>
                <c:pt idx="748">
                  <c:v>2.08899454176149</c:v>
                </c:pt>
                <c:pt idx="749">
                  <c:v>2.0922382212774613</c:v>
                </c:pt>
                <c:pt idx="750">
                  <c:v>2.095488195514287</c:v>
                </c:pt>
                <c:pt idx="751">
                  <c:v>2.0987445033163064</c:v>
                </c:pt>
                <c:pt idx="752">
                  <c:v>2.102007183912735</c:v>
                </c:pt>
                <c:pt idx="753">
                  <c:v>2.1052762769231776</c:v>
                </c:pt>
                <c:pt idx="754">
                  <c:v>2.108551822363237</c:v>
                </c:pt>
                <c:pt idx="755">
                  <c:v>2.111833860650229</c:v>
                </c:pt>
                <c:pt idx="756">
                  <c:v>2.1151224326090037</c:v>
                </c:pt>
                <c:pt idx="757">
                  <c:v>2.1184175794778666</c:v>
                </c:pt>
                <c:pt idx="758">
                  <c:v>2.1217193429146173</c:v>
                </c:pt>
                <c:pt idx="759">
                  <c:v>2.1250277650026956</c:v>
                </c:pt>
                <c:pt idx="760">
                  <c:v>2.1283428882574453</c:v>
                </c:pt>
                <c:pt idx="761">
                  <c:v>2.131664755632492</c:v>
                </c:pt>
                <c:pt idx="762">
                  <c:v>2.134993410526243</c:v>
                </c:pt>
                <c:pt idx="763">
                  <c:v>2.13832889678851</c:v>
                </c:pt>
                <c:pt idx="764">
                  <c:v>2.141671258727258</c:v>
                </c:pt>
                <c:pt idx="765">
                  <c:v>2.14502054111548</c:v>
                </c:pt>
                <c:pt idx="766">
                  <c:v>2.1483767891982075</c:v>
                </c:pt>
                <c:pt idx="767">
                  <c:v>2.151740048699651</c:v>
                </c:pt>
                <c:pt idx="768">
                  <c:v>2.1551103658304847</c:v>
                </c:pt>
                <c:pt idx="769">
                  <c:v>2.1584877872952646</c:v>
                </c:pt>
                <c:pt idx="770">
                  <c:v>2.161872360299999</c:v>
                </c:pt>
                <c:pt idx="771">
                  <c:v>2.165264132559861</c:v>
                </c:pt>
                <c:pt idx="772">
                  <c:v>2.1686631523070563</c:v>
                </c:pt>
                <c:pt idx="773">
                  <c:v>2.1720694682988455</c:v>
                </c:pt>
                <c:pt idx="774">
                  <c:v>2.1754831298257242</c:v>
                </c:pt>
                <c:pt idx="775">
                  <c:v>2.1789041867197683</c:v>
                </c:pt>
                <c:pt idx="776">
                  <c:v>2.182332689363144</c:v>
                </c:pt>
                <c:pt idx="777">
                  <c:v>2.185768688696791</c:v>
                </c:pt>
                <c:pt idx="778">
                  <c:v>2.1892122362292796</c:v>
                </c:pt>
                <c:pt idx="779">
                  <c:v>2.1926633840458485</c:v>
                </c:pt>
                <c:pt idx="780">
                  <c:v>2.196122184817626</c:v>
                </c:pt>
                <c:pt idx="781">
                  <c:v>2.199588691811041</c:v>
                </c:pt>
                <c:pt idx="782">
                  <c:v>2.2030629588974273</c:v>
                </c:pt>
                <c:pt idx="783">
                  <c:v>2.206545040562825</c:v>
                </c:pt>
                <c:pt idx="784">
                  <c:v>2.2100349919179876</c:v>
                </c:pt>
                <c:pt idx="785">
                  <c:v>2.213532868708598</c:v>
                </c:pt>
                <c:pt idx="786">
                  <c:v>2.2170387273256953</c:v>
                </c:pt>
                <c:pt idx="787">
                  <c:v>2.220552624816326</c:v>
                </c:pt>
                <c:pt idx="788">
                  <c:v>2.2240746188944165</c:v>
                </c:pt>
                <c:pt idx="789">
                  <c:v>2.22760476795188</c:v>
                </c:pt>
                <c:pt idx="790">
                  <c:v>2.231143131069958</c:v>
                </c:pt>
                <c:pt idx="791">
                  <c:v>2.2346897680308078</c:v>
                </c:pt>
                <c:pt idx="792">
                  <c:v>2.2382447393293377</c:v>
                </c:pt>
                <c:pt idx="793">
                  <c:v>2.241808106185301</c:v>
                </c:pt>
                <c:pt idx="794">
                  <c:v>2.2453799305556514</c:v>
                </c:pt>
                <c:pt idx="795">
                  <c:v>2.248960275147171</c:v>
                </c:pt>
                <c:pt idx="796">
                  <c:v>2.252549203429375</c:v>
                </c:pt>
                <c:pt idx="797">
                  <c:v>2.2561467796476995</c:v>
                </c:pt>
                <c:pt idx="798">
                  <c:v>2.259753068836989</c:v>
                </c:pt>
                <c:pt idx="799">
                  <c:v>2.2633681368352767</c:v>
                </c:pt>
                <c:pt idx="800">
                  <c:v>2.2669920502978806</c:v>
                </c:pt>
                <c:pt idx="801">
                  <c:v>2.270624876711815</c:v>
                </c:pt>
                <c:pt idx="802">
                  <c:v>2.274266684410528</c:v>
                </c:pt>
                <c:pt idx="803">
                  <c:v>2.2779175425889773</c:v>
                </c:pt>
                <c:pt idx="804">
                  <c:v>2.2815775213190483</c:v>
                </c:pt>
                <c:pt idx="805">
                  <c:v>2.2852466915653302</c:v>
                </c:pt>
                <c:pt idx="806">
                  <c:v>2.2889251252012555</c:v>
                </c:pt>
                <c:pt idx="807">
                  <c:v>2.2926128950256146</c:v>
                </c:pt>
                <c:pt idx="808">
                  <c:v>2.2963100747794587</c:v>
                </c:pt>
                <c:pt idx="809">
                  <c:v>2.300016739163398</c:v>
                </c:pt>
                <c:pt idx="810">
                  <c:v>2.3037329638553095</c:v>
                </c:pt>
                <c:pt idx="811">
                  <c:v>2.3074588255284656</c:v>
                </c:pt>
                <c:pt idx="812">
                  <c:v>2.311194401870096</c:v>
                </c:pt>
                <c:pt idx="813">
                  <c:v>2.3149397716003945</c:v>
                </c:pt>
                <c:pt idx="814">
                  <c:v>2.3186950144919862</c:v>
                </c:pt>
                <c:pt idx="815">
                  <c:v>2.3224602113898647</c:v>
                </c:pt>
                <c:pt idx="816">
                  <c:v>2.32623544423182</c:v>
                </c:pt>
                <c:pt idx="817">
                  <c:v>2.3300207960693626</c:v>
                </c:pt>
                <c:pt idx="818">
                  <c:v>2.3338163510891694</c:v>
                </c:pt>
                <c:pt idx="819">
                  <c:v>2.3376221946350566</c:v>
                </c:pt>
                <c:pt idx="820">
                  <c:v>2.341438413230505</c:v>
                </c:pt>
                <c:pt idx="821">
                  <c:v>2.3452650946017486</c:v>
                </c:pt>
                <c:pt idx="822">
                  <c:v>2.349102327701445</c:v>
                </c:pt>
                <c:pt idx="823">
                  <c:v>2.352950202732948</c:v>
                </c:pt>
                <c:pt idx="824">
                  <c:v>2.356808811175201</c:v>
                </c:pt>
                <c:pt idx="825">
                  <c:v>2.360678245808264</c:v>
                </c:pt>
                <c:pt idx="826">
                  <c:v>2.3645586007395067</c:v>
                </c:pt>
                <c:pt idx="827">
                  <c:v>2.368449971430475</c:v>
                </c:pt>
                <c:pt idx="828">
                  <c:v>2.3723524547244645</c:v>
                </c:pt>
                <c:pt idx="829">
                  <c:v>2.3762661488748145</c:v>
                </c:pt>
                <c:pt idx="830">
                  <c:v>2.380191153573952</c:v>
                </c:pt>
                <c:pt idx="831">
                  <c:v>2.3841275699832067</c:v>
                </c:pt>
                <c:pt idx="832">
                  <c:v>2.3880755007634233</c:v>
                </c:pt>
                <c:pt idx="833">
                  <c:v>2.3920350501063967</c:v>
                </c:pt>
                <c:pt idx="834">
                  <c:v>2.3960063237671596</c:v>
                </c:pt>
                <c:pt idx="835">
                  <c:v>2.399989429097147</c:v>
                </c:pt>
                <c:pt idx="836">
                  <c:v>2.4039844750782695</c:v>
                </c:pt>
                <c:pt idx="837">
                  <c:v>2.4079915723579286</c:v>
                </c:pt>
                <c:pt idx="838">
                  <c:v>2.4120108332849983</c:v>
                </c:pt>
                <c:pt idx="839">
                  <c:v>2.416042371946814</c:v>
                </c:pt>
                <c:pt idx="840">
                  <c:v>2.420086304207197</c:v>
                </c:pt>
                <c:pt idx="841">
                  <c:v>2.4241427477455586</c:v>
                </c:pt>
                <c:pt idx="842">
                  <c:v>2.428211822097109</c:v>
                </c:pt>
                <c:pt idx="843">
                  <c:v>2.432293648694223</c:v>
                </c:pt>
                <c:pt idx="844">
                  <c:v>2.4363883509089908</c:v>
                </c:pt>
                <c:pt idx="845">
                  <c:v>2.44049605409701</c:v>
                </c:pt>
                <c:pt idx="846">
                  <c:v>2.444616885642446</c:v>
                </c:pt>
                <c:pt idx="847">
                  <c:v>2.448750975004422</c:v>
                </c:pt>
                <c:pt idx="848">
                  <c:v>2.452898453764777</c:v>
                </c:pt>
                <c:pt idx="849">
                  <c:v>2.4570594556772463</c:v>
                </c:pt>
                <c:pt idx="850">
                  <c:v>2.461234116718112</c:v>
                </c:pt>
                <c:pt idx="851">
                  <c:v>2.4654225751383856</c:v>
                </c:pt>
                <c:pt idx="852">
                  <c:v>2.469624971517568</c:v>
                </c:pt>
                <c:pt idx="853">
                  <c:v>2.473841448819058</c:v>
                </c:pt>
                <c:pt idx="854">
                  <c:v>2.4780721524472624</c:v>
                </c:pt>
                <c:pt idx="855">
                  <c:v>2.4823172303064767</c:v>
                </c:pt>
                <c:pt idx="856">
                  <c:v>2.4865768328616014</c:v>
                </c:pt>
                <c:pt idx="857">
                  <c:v>2.490851113200768</c:v>
                </c:pt>
                <c:pt idx="858">
                  <c:v>2.495140227099943</c:v>
                </c:pt>
                <c:pt idx="859">
                  <c:v>2.4994443330895924</c:v>
                </c:pt>
                <c:pt idx="860">
                  <c:v>2.503763592523484</c:v>
                </c:pt>
                <c:pt idx="861">
                  <c:v>2.5080981696497133</c:v>
                </c:pt>
                <c:pt idx="862">
                  <c:v>2.5124482316840435</c:v>
                </c:pt>
                <c:pt idx="863">
                  <c:v>2.516813948885645</c:v>
                </c:pt>
                <c:pt idx="864">
                  <c:v>2.521195494635342</c:v>
                </c:pt>
                <c:pt idx="865">
                  <c:v>2.5255930455164592</c:v>
                </c:pt>
                <c:pt idx="866">
                  <c:v>2.53000678139838</c:v>
                </c:pt>
                <c:pt idx="867">
                  <c:v>2.534436885522926</c:v>
                </c:pt>
                <c:pt idx="868">
                  <c:v>2.538883544593676</c:v>
                </c:pt>
                <c:pt idx="869">
                  <c:v>2.5433469488683484</c:v>
                </c:pt>
                <c:pt idx="870">
                  <c:v>2.547827292254373</c:v>
                </c:pt>
                <c:pt idx="871">
                  <c:v>2.5523247724077938</c:v>
                </c:pt>
                <c:pt idx="872">
                  <c:v>2.5568395908356396</c:v>
                </c:pt>
                <c:pt idx="873">
                  <c:v>2.561371953001916</c:v>
                </c:pt>
                <c:pt idx="874">
                  <c:v>2.5659220684373762</c:v>
                </c:pt>
                <c:pt idx="875">
                  <c:v>2.570490150853235</c:v>
                </c:pt>
                <c:pt idx="876">
                  <c:v>2.5750764182590022</c:v>
                </c:pt>
                <c:pt idx="877">
                  <c:v>2.5796810930846172</c:v>
                </c:pt>
                <c:pt idx="878">
                  <c:v>2.584304402307082</c:v>
                </c:pt>
                <c:pt idx="879">
                  <c:v>2.5889465775817917</c:v>
                </c:pt>
                <c:pt idx="880">
                  <c:v>2.593607855378784</c:v>
                </c:pt>
                <c:pt idx="881">
                  <c:v>2.598288477124125</c:v>
                </c:pt>
                <c:pt idx="882">
                  <c:v>2.6029886893466814</c:v>
                </c:pt>
                <c:pt idx="883">
                  <c:v>2.6077087438305226</c:v>
                </c:pt>
                <c:pt idx="884">
                  <c:v>2.612448897773225</c:v>
                </c:pt>
                <c:pt idx="885">
                  <c:v>2.617209413950357</c:v>
                </c:pt>
                <c:pt idx="886">
                  <c:v>2.621990560886442</c:v>
                </c:pt>
                <c:pt idx="887">
                  <c:v>2.626792613032719</c:v>
                </c:pt>
                <c:pt idx="888">
                  <c:v>2.6316158509520253</c:v>
                </c:pt>
                <c:pt idx="889">
                  <c:v>2.636460561511164</c:v>
                </c:pt>
                <c:pt idx="890">
                  <c:v>2.641327038081117</c:v>
                </c:pt>
                <c:pt idx="891">
                  <c:v>2.6462155807455137</c:v>
                </c:pt>
                <c:pt idx="892">
                  <c:v>2.6511264965177603</c:v>
                </c:pt>
                <c:pt idx="893">
                  <c:v>2.6560600995672834</c:v>
                </c:pt>
                <c:pt idx="894">
                  <c:v>2.6610167114553556</c:v>
                </c:pt>
                <c:pt idx="895">
                  <c:v>2.665996661381007</c:v>
                </c:pt>
                <c:pt idx="896">
                  <c:v>2.6710002864375504</c:v>
                </c:pt>
                <c:pt idx="897">
                  <c:v>2.6760279318802884</c:v>
                </c:pt>
                <c:pt idx="898">
                  <c:v>2.681079951406006</c:v>
                </c:pt>
                <c:pt idx="899">
                  <c:v>2.686156707444882</c:v>
                </c:pt>
                <c:pt idx="900">
                  <c:v>2.6912585714655117</c:v>
                </c:pt>
                <c:pt idx="901">
                  <c:v>2.6963859242937525</c:v>
                </c:pt>
                <c:pt idx="902">
                  <c:v>2.701539156446184</c:v>
                </c:pt>
                <c:pt idx="903">
                  <c:v>2.7067186684789917</c:v>
                </c:pt>
                <c:pt idx="904">
                  <c:v>2.7119248713531707</c:v>
                </c:pt>
                <c:pt idx="905">
                  <c:v>2.717158186816981</c:v>
                </c:pt>
                <c:pt idx="906">
                  <c:v>2.7224190478066657</c:v>
                </c:pt>
                <c:pt idx="907">
                  <c:v>2.7277078988665124</c:v>
                </c:pt>
                <c:pt idx="908">
                  <c:v>2.733025196589404</c:v>
                </c:pt>
                <c:pt idx="909">
                  <c:v>2.7383714100791</c:v>
                </c:pt>
                <c:pt idx="910">
                  <c:v>2.7437470214355706</c:v>
                </c:pt>
                <c:pt idx="911">
                  <c:v>2.749152526264804</c:v>
                </c:pt>
                <c:pt idx="912">
                  <c:v>2.7545884342146127</c:v>
                </c:pt>
                <c:pt idx="913">
                  <c:v>2.760055269538077</c:v>
                </c:pt>
                <c:pt idx="914">
                  <c:v>2.7655535716863917</c:v>
                </c:pt>
                <c:pt idx="915">
                  <c:v>2.771083895933008</c:v>
                </c:pt>
                <c:pt idx="916">
                  <c:v>2.7766468140311185</c:v>
                </c:pt>
                <c:pt idx="917">
                  <c:v>2.782242914906684</c:v>
                </c:pt>
                <c:pt idx="918">
                  <c:v>2.7878728053893833</c:v>
                </c:pt>
                <c:pt idx="919">
                  <c:v>2.7935371109840528</c:v>
                </c:pt>
                <c:pt idx="920">
                  <c:v>2.7992364766853846</c:v>
                </c:pt>
                <c:pt idx="921">
                  <c:v>2.8049715678388965</c:v>
                </c:pt>
                <c:pt idx="922">
                  <c:v>2.810743071051417</c:v>
                </c:pt>
                <c:pt idx="923">
                  <c:v>2.816551695154618</c:v>
                </c:pt>
                <c:pt idx="924">
                  <c:v>2.8223981722254154</c:v>
                </c:pt>
                <c:pt idx="925">
                  <c:v>2.828283258667402</c:v>
                </c:pt>
                <c:pt idx="926">
                  <c:v>2.834207736357826</c:v>
                </c:pt>
                <c:pt idx="927">
                  <c:v>2.840172413865045</c:v>
                </c:pt>
                <c:pt idx="928">
                  <c:v>2.846178127741814</c:v>
                </c:pt>
                <c:pt idx="929">
                  <c:v>2.852225743900269</c:v>
                </c:pt>
                <c:pt idx="930">
                  <c:v>2.858316159074995</c:v>
                </c:pt>
                <c:pt idx="931">
                  <c:v>2.86445030238118</c:v>
                </c:pt>
                <c:pt idx="932">
                  <c:v>2.870629136975522</c:v>
                </c:pt>
                <c:pt idx="933">
                  <c:v>2.8768536618282843</c:v>
                </c:pt>
                <c:pt idx="934">
                  <c:v>2.8831249136157338</c:v>
                </c:pt>
                <c:pt idx="935">
                  <c:v>2.8894439687431097</c:v>
                </c:pt>
                <c:pt idx="936">
                  <c:v>2.8958119455092985</c:v>
                </c:pt>
                <c:pt idx="937">
                  <c:v>2.9022300064255364</c:v>
                </c:pt>
                <c:pt idx="938">
                  <c:v>2.90869936070175</c:v>
                </c:pt>
                <c:pt idx="939">
                  <c:v>2.9152212669155957</c:v>
                </c:pt>
                <c:pt idx="940">
                  <c:v>2.921797035880867</c:v>
                </c:pt>
                <c:pt idx="941">
                  <c:v>2.9284280337337907</c:v>
                </c:pt>
                <c:pt idx="942">
                  <c:v>2.935115685257781</c:v>
                </c:pt>
                <c:pt idx="943">
                  <c:v>2.9418614774695606</c:v>
                </c:pt>
                <c:pt idx="944">
                  <c:v>2.9486669634922165</c:v>
                </c:pt>
                <c:pt idx="945">
                  <c:v>2.955533766743749</c:v>
                </c:pt>
                <c:pt idx="946">
                  <c:v>2.962463585473109</c:v>
                </c:pt>
                <c:pt idx="947">
                  <c:v>2.969458197679621</c:v>
                </c:pt>
                <c:pt idx="948">
                  <c:v>2.976519466456143</c:v>
                </c:pt>
                <c:pt idx="949">
                  <c:v>2.9836493458014592</c:v>
                </c:pt>
                <c:pt idx="950">
                  <c:v>2.9908498869532587</c:v>
                </c:pt>
                <c:pt idx="951">
                  <c:v>2.9981232452998547</c:v>
                </c:pt>
                <c:pt idx="952">
                  <c:v>3.0054716879366166</c:v>
                </c:pt>
                <c:pt idx="953">
                  <c:v>3.0128976019421794</c:v>
                </c:pt>
                <c:pt idx="954">
                  <c:v>3.0204035034600336</c:v>
                </c:pt>
                <c:pt idx="955">
                  <c:v>3.027992047683408</c:v>
                </c:pt>
                <c:pt idx="956">
                  <c:v>3.035666039855735</c:v>
                </c:pt>
                <c:pt idx="957">
                  <c:v>3.0434284474158693</c:v>
                </c:pt>
                <c:pt idx="958">
                  <c:v>3.051282413437109</c:v>
                </c:pt>
                <c:pt idx="959">
                  <c:v>3.0592312715325622</c:v>
                </c:pt>
                <c:pt idx="960">
                  <c:v>3.0672785624272585</c:v>
                </c:pt>
                <c:pt idx="961">
                  <c:v>3.0754280524306155</c:v>
                </c:pt>
                <c:pt idx="962">
                  <c:v>3.0836837540825686</c:v>
                </c:pt>
                <c:pt idx="963">
                  <c:v>3.0920499492943767</c:v>
                </c:pt>
                <c:pt idx="964">
                  <c:v>3.100531215362688</c:v>
                </c:pt>
                <c:pt idx="965">
                  <c:v>3.1091324543052856</c:v>
                </c:pt>
                <c:pt idx="966">
                  <c:v>3.1178589260520497</c:v>
                </c:pt>
                <c:pt idx="967">
                  <c:v>3.1267162861290005</c:v>
                </c:pt>
                <c:pt idx="968">
                  <c:v>3.135710628601898</c:v>
                </c:pt>
                <c:pt idx="969">
                  <c:v>3.144848535205338</c:v>
                </c:pt>
                <c:pt idx="970">
                  <c:v>3.1541371317823135</c:v>
                </c:pt>
                <c:pt idx="971">
                  <c:v>3.1635841534093054</c:v>
                </c:pt>
                <c:pt idx="972">
                  <c:v>3.1731980198984444</c:v>
                </c:pt>
                <c:pt idx="973">
                  <c:v>3.182987923771957</c:v>
                </c:pt>
                <c:pt idx="974">
                  <c:v>3.1929639333231306</c:v>
                </c:pt>
                <c:pt idx="975">
                  <c:v>3.2031371140513065</c:v>
                </c:pt>
                <c:pt idx="976">
                  <c:v>3.213519672640038</c:v>
                </c:pt>
                <c:pt idx="977">
                  <c:v>3.224125128813716</c:v>
                </c:pt>
                <c:pt idx="978">
                  <c:v>3.2349685219674904</c:v>
                </c:pt>
                <c:pt idx="979">
                  <c:v>3.2460666615756226</c:v>
                </c:pt>
                <c:pt idx="980">
                  <c:v>3.2574384332758908</c:v>
                </c:pt>
                <c:pt idx="981">
                  <c:v>3.269105176548035</c:v>
                </c:pt>
                <c:pt idx="982">
                  <c:v>3.28109115557827</c:v>
                </c:pt>
                <c:pt idx="983">
                  <c:v>3.2934241530453807</c:v>
                </c:pt>
                <c:pt idx="984">
                  <c:v>3.306136228470136</c:v>
                </c:pt>
                <c:pt idx="985">
                  <c:v>3.319264700538769</c:v>
                </c:pt>
                <c:pt idx="986">
                  <c:v>3.332853439945644</c:v>
                </c:pt>
                <c:pt idx="987">
                  <c:v>3.3469546018183722</c:v>
                </c:pt>
                <c:pt idx="988">
                  <c:v>3.3616309953865193</c:v>
                </c:pt>
                <c:pt idx="989">
                  <c:v>3.3769594029834553</c:v>
                </c:pt>
                <c:pt idx="990">
                  <c:v>3.393035358840364</c:v>
                </c:pt>
                <c:pt idx="991">
                  <c:v>3.409980257831101</c:v>
                </c:pt>
                <c:pt idx="992">
                  <c:v>3.4279523522429174</c:v>
                </c:pt>
                <c:pt idx="993">
                  <c:v>3.4471645975139342</c:v>
                </c:pt>
                <c:pt idx="994">
                  <c:v>3.4679154042835494</c:v>
                </c:pt>
                <c:pt idx="995">
                  <c:v>3.4906459095685847</c:v>
                </c:pt>
                <c:pt idx="996">
                  <c:v>3.516058421086347</c:v>
                </c:pt>
                <c:pt idx="997">
                  <c:v>3.545401147218185</c:v>
                </c:pt>
                <c:pt idx="998">
                  <c:v>3.581337136445845</c:v>
                </c:pt>
                <c:pt idx="999">
                  <c:v>3.6321563720224717</c:v>
                </c:pt>
                <c:pt idx="1000">
                  <c:v>3.6321563720224717</c:v>
                </c:pt>
              </c:numCache>
            </c:numRef>
          </c:xVal>
          <c:yVal>
            <c:numRef>
              <c:f>1!$AA$25:$AA$1025</c:f>
              <c:numCache>
                <c:ptCount val="1001"/>
                <c:pt idx="0">
                  <c:v>0</c:v>
                </c:pt>
                <c:pt idx="1">
                  <c:v>0.013333333333333334</c:v>
                </c:pt>
                <c:pt idx="2">
                  <c:v>0.02666666666666667</c:v>
                </c:pt>
                <c:pt idx="3">
                  <c:v>0.04</c:v>
                </c:pt>
                <c:pt idx="4">
                  <c:v>0.05333333333333334</c:v>
                </c:pt>
                <c:pt idx="5">
                  <c:v>0.06666666666666667</c:v>
                </c:pt>
                <c:pt idx="6">
                  <c:v>0.08</c:v>
                </c:pt>
                <c:pt idx="7">
                  <c:v>0.09333333333333334</c:v>
                </c:pt>
                <c:pt idx="8">
                  <c:v>0.10666666666666667</c:v>
                </c:pt>
                <c:pt idx="9">
                  <c:v>0.12000000000000001</c:v>
                </c:pt>
                <c:pt idx="10">
                  <c:v>0.13333333333333333</c:v>
                </c:pt>
                <c:pt idx="11">
                  <c:v>0.14666666666666667</c:v>
                </c:pt>
                <c:pt idx="12">
                  <c:v>0.16</c:v>
                </c:pt>
                <c:pt idx="13">
                  <c:v>0.17333333333333334</c:v>
                </c:pt>
                <c:pt idx="14">
                  <c:v>0.18666666666666668</c:v>
                </c:pt>
                <c:pt idx="15">
                  <c:v>0.2</c:v>
                </c:pt>
                <c:pt idx="16">
                  <c:v>0.21333333333333335</c:v>
                </c:pt>
                <c:pt idx="17">
                  <c:v>0.22666666666666668</c:v>
                </c:pt>
                <c:pt idx="18">
                  <c:v>0.24000000000000002</c:v>
                </c:pt>
                <c:pt idx="19">
                  <c:v>0.25333333333333335</c:v>
                </c:pt>
                <c:pt idx="20">
                  <c:v>0.26666666666666666</c:v>
                </c:pt>
                <c:pt idx="21">
                  <c:v>0.27999999999999997</c:v>
                </c:pt>
                <c:pt idx="22">
                  <c:v>0.2933333333333333</c:v>
                </c:pt>
                <c:pt idx="23">
                  <c:v>0.3066666666666666</c:v>
                </c:pt>
                <c:pt idx="24">
                  <c:v>0.3199999999999999</c:v>
                </c:pt>
                <c:pt idx="25">
                  <c:v>0.3333333333333332</c:v>
                </c:pt>
                <c:pt idx="26">
                  <c:v>0.3466666666666665</c:v>
                </c:pt>
                <c:pt idx="27">
                  <c:v>0.3599999999999998</c:v>
                </c:pt>
                <c:pt idx="28">
                  <c:v>0.37333333333333313</c:v>
                </c:pt>
                <c:pt idx="29">
                  <c:v>0.38666666666666644</c:v>
                </c:pt>
                <c:pt idx="30">
                  <c:v>0.39999999999999974</c:v>
                </c:pt>
                <c:pt idx="31">
                  <c:v>0.41333333333333305</c:v>
                </c:pt>
                <c:pt idx="32">
                  <c:v>0.42666666666666636</c:v>
                </c:pt>
                <c:pt idx="33">
                  <c:v>0.43999999999999967</c:v>
                </c:pt>
                <c:pt idx="34">
                  <c:v>0.453333333333333</c:v>
                </c:pt>
                <c:pt idx="35">
                  <c:v>0.4666666666666663</c:v>
                </c:pt>
                <c:pt idx="36">
                  <c:v>0.4799999999999996</c:v>
                </c:pt>
                <c:pt idx="37">
                  <c:v>0.4933333333333329</c:v>
                </c:pt>
                <c:pt idx="38">
                  <c:v>0.5066666666666663</c:v>
                </c:pt>
                <c:pt idx="39">
                  <c:v>0.5199999999999996</c:v>
                </c:pt>
                <c:pt idx="40">
                  <c:v>0.5333333333333329</c:v>
                </c:pt>
                <c:pt idx="41">
                  <c:v>0.5466666666666662</c:v>
                </c:pt>
                <c:pt idx="42">
                  <c:v>0.5599999999999995</c:v>
                </c:pt>
                <c:pt idx="43">
                  <c:v>0.5733333333333328</c:v>
                </c:pt>
                <c:pt idx="44">
                  <c:v>0.5866666666666661</c:v>
                </c:pt>
                <c:pt idx="45">
                  <c:v>0.5999999999999994</c:v>
                </c:pt>
                <c:pt idx="46">
                  <c:v>0.6133333333333327</c:v>
                </c:pt>
                <c:pt idx="47">
                  <c:v>0.626666666666666</c:v>
                </c:pt>
                <c:pt idx="48">
                  <c:v>0.6399999999999993</c:v>
                </c:pt>
                <c:pt idx="49">
                  <c:v>0.6533333333333327</c:v>
                </c:pt>
                <c:pt idx="50">
                  <c:v>0.666666666666666</c:v>
                </c:pt>
                <c:pt idx="51">
                  <c:v>0.6799999999999993</c:v>
                </c:pt>
                <c:pt idx="52">
                  <c:v>0.6933333333333326</c:v>
                </c:pt>
                <c:pt idx="53">
                  <c:v>0.7066666666666659</c:v>
                </c:pt>
                <c:pt idx="54">
                  <c:v>0.7199999999999992</c:v>
                </c:pt>
                <c:pt idx="55">
                  <c:v>0.7333333333333325</c:v>
                </c:pt>
                <c:pt idx="56">
                  <c:v>0.7466666666666658</c:v>
                </c:pt>
                <c:pt idx="57">
                  <c:v>0.7599999999999991</c:v>
                </c:pt>
                <c:pt idx="58">
                  <c:v>0.7733333333333324</c:v>
                </c:pt>
                <c:pt idx="59">
                  <c:v>0.7866666666666657</c:v>
                </c:pt>
                <c:pt idx="60">
                  <c:v>0.799999999999999</c:v>
                </c:pt>
                <c:pt idx="61">
                  <c:v>0.8133333333333324</c:v>
                </c:pt>
                <c:pt idx="62">
                  <c:v>0.8266666666666657</c:v>
                </c:pt>
                <c:pt idx="63">
                  <c:v>0.839999999999999</c:v>
                </c:pt>
                <c:pt idx="64">
                  <c:v>0.8533333333333323</c:v>
                </c:pt>
                <c:pt idx="65">
                  <c:v>0.8666666666666656</c:v>
                </c:pt>
                <c:pt idx="66">
                  <c:v>0.8799999999999989</c:v>
                </c:pt>
                <c:pt idx="67">
                  <c:v>0.8933333333333322</c:v>
                </c:pt>
                <c:pt idx="68">
                  <c:v>0.9066666666666655</c:v>
                </c:pt>
                <c:pt idx="69">
                  <c:v>0.9199999999999988</c:v>
                </c:pt>
                <c:pt idx="70">
                  <c:v>0.9333333333333321</c:v>
                </c:pt>
                <c:pt idx="71">
                  <c:v>0.9466666666666654</c:v>
                </c:pt>
                <c:pt idx="72">
                  <c:v>0.9599999999999987</c:v>
                </c:pt>
                <c:pt idx="73">
                  <c:v>0.973333333333332</c:v>
                </c:pt>
                <c:pt idx="74">
                  <c:v>0.9866666666666654</c:v>
                </c:pt>
                <c:pt idx="75">
                  <c:v>0.9999999999999987</c:v>
                </c:pt>
                <c:pt idx="76">
                  <c:v>1.013333333333332</c:v>
                </c:pt>
                <c:pt idx="77">
                  <c:v>1.0266666666666655</c:v>
                </c:pt>
                <c:pt idx="78">
                  <c:v>1.039999999999999</c:v>
                </c:pt>
                <c:pt idx="79">
                  <c:v>1.0533333333333323</c:v>
                </c:pt>
                <c:pt idx="80">
                  <c:v>1.0666666666666658</c:v>
                </c:pt>
                <c:pt idx="81">
                  <c:v>1.0799999999999992</c:v>
                </c:pt>
                <c:pt idx="82">
                  <c:v>1.0933333333333326</c:v>
                </c:pt>
                <c:pt idx="83">
                  <c:v>1.106666666666666</c:v>
                </c:pt>
                <c:pt idx="84">
                  <c:v>1.1199999999999994</c:v>
                </c:pt>
                <c:pt idx="85">
                  <c:v>1.1333333333333329</c:v>
                </c:pt>
                <c:pt idx="86">
                  <c:v>1.1466666666666663</c:v>
                </c:pt>
                <c:pt idx="87">
                  <c:v>1.1599999999999997</c:v>
                </c:pt>
                <c:pt idx="88">
                  <c:v>1.1733333333333331</c:v>
                </c:pt>
                <c:pt idx="89">
                  <c:v>1.1866666666666665</c:v>
                </c:pt>
                <c:pt idx="90">
                  <c:v>1.2</c:v>
                </c:pt>
                <c:pt idx="91">
                  <c:v>1.2133333333333334</c:v>
                </c:pt>
                <c:pt idx="92">
                  <c:v>1.2266666666666668</c:v>
                </c:pt>
                <c:pt idx="93">
                  <c:v>1.2400000000000002</c:v>
                </c:pt>
                <c:pt idx="94">
                  <c:v>1.2533333333333336</c:v>
                </c:pt>
                <c:pt idx="95">
                  <c:v>1.266666666666667</c:v>
                </c:pt>
                <c:pt idx="96">
                  <c:v>1.2800000000000005</c:v>
                </c:pt>
                <c:pt idx="97">
                  <c:v>1.293333333333334</c:v>
                </c:pt>
                <c:pt idx="98">
                  <c:v>1.3066666666666673</c:v>
                </c:pt>
                <c:pt idx="99">
                  <c:v>1.3200000000000007</c:v>
                </c:pt>
                <c:pt idx="100">
                  <c:v>1.3333333333333341</c:v>
                </c:pt>
                <c:pt idx="101">
                  <c:v>1.3466666666666676</c:v>
                </c:pt>
                <c:pt idx="102">
                  <c:v>1.360000000000001</c:v>
                </c:pt>
                <c:pt idx="103">
                  <c:v>1.3733333333333344</c:v>
                </c:pt>
                <c:pt idx="104">
                  <c:v>1.3866666666666678</c:v>
                </c:pt>
                <c:pt idx="105">
                  <c:v>1.4000000000000012</c:v>
                </c:pt>
                <c:pt idx="106">
                  <c:v>1.4133333333333347</c:v>
                </c:pt>
                <c:pt idx="107">
                  <c:v>1.426666666666668</c:v>
                </c:pt>
                <c:pt idx="108">
                  <c:v>1.4400000000000015</c:v>
                </c:pt>
                <c:pt idx="109">
                  <c:v>1.453333333333335</c:v>
                </c:pt>
                <c:pt idx="110">
                  <c:v>1.4666666666666683</c:v>
                </c:pt>
                <c:pt idx="111">
                  <c:v>1.4800000000000018</c:v>
                </c:pt>
                <c:pt idx="112">
                  <c:v>1.4933333333333352</c:v>
                </c:pt>
                <c:pt idx="113">
                  <c:v>1.5066666666666686</c:v>
                </c:pt>
                <c:pt idx="114">
                  <c:v>1.520000000000002</c:v>
                </c:pt>
                <c:pt idx="115">
                  <c:v>1.5333333333333354</c:v>
                </c:pt>
                <c:pt idx="116">
                  <c:v>1.5466666666666689</c:v>
                </c:pt>
                <c:pt idx="117">
                  <c:v>1.5600000000000023</c:v>
                </c:pt>
                <c:pt idx="118">
                  <c:v>1.5733333333333357</c:v>
                </c:pt>
                <c:pt idx="119">
                  <c:v>1.5866666666666691</c:v>
                </c:pt>
                <c:pt idx="120">
                  <c:v>1.6000000000000025</c:v>
                </c:pt>
                <c:pt idx="121">
                  <c:v>1.613333333333336</c:v>
                </c:pt>
                <c:pt idx="122">
                  <c:v>1.6266666666666694</c:v>
                </c:pt>
                <c:pt idx="123">
                  <c:v>1.6400000000000028</c:v>
                </c:pt>
                <c:pt idx="124">
                  <c:v>1.6533333333333362</c:v>
                </c:pt>
                <c:pt idx="125">
                  <c:v>1.6666666666666696</c:v>
                </c:pt>
                <c:pt idx="126">
                  <c:v>1.680000000000003</c:v>
                </c:pt>
                <c:pt idx="127">
                  <c:v>1.6933333333333365</c:v>
                </c:pt>
                <c:pt idx="128">
                  <c:v>1.7066666666666699</c:v>
                </c:pt>
                <c:pt idx="129">
                  <c:v>1.7200000000000033</c:v>
                </c:pt>
                <c:pt idx="130">
                  <c:v>1.7333333333333367</c:v>
                </c:pt>
                <c:pt idx="131">
                  <c:v>1.7466666666666701</c:v>
                </c:pt>
                <c:pt idx="132">
                  <c:v>1.7600000000000036</c:v>
                </c:pt>
                <c:pt idx="133">
                  <c:v>1.773333333333337</c:v>
                </c:pt>
                <c:pt idx="134">
                  <c:v>1.7866666666666704</c:v>
                </c:pt>
                <c:pt idx="135">
                  <c:v>1.8000000000000038</c:v>
                </c:pt>
                <c:pt idx="136">
                  <c:v>1.8133333333333372</c:v>
                </c:pt>
                <c:pt idx="137">
                  <c:v>1.8266666666666707</c:v>
                </c:pt>
                <c:pt idx="138">
                  <c:v>1.840000000000004</c:v>
                </c:pt>
                <c:pt idx="139">
                  <c:v>1.8533333333333375</c:v>
                </c:pt>
                <c:pt idx="140">
                  <c:v>1.866666666666671</c:v>
                </c:pt>
                <c:pt idx="141">
                  <c:v>1.8800000000000043</c:v>
                </c:pt>
                <c:pt idx="142">
                  <c:v>1.8933333333333378</c:v>
                </c:pt>
                <c:pt idx="143">
                  <c:v>1.9066666666666712</c:v>
                </c:pt>
                <c:pt idx="144">
                  <c:v>1.9200000000000046</c:v>
                </c:pt>
                <c:pt idx="145">
                  <c:v>1.933333333333338</c:v>
                </c:pt>
                <c:pt idx="146">
                  <c:v>1.9466666666666714</c:v>
                </c:pt>
                <c:pt idx="147">
                  <c:v>1.9600000000000048</c:v>
                </c:pt>
                <c:pt idx="148">
                  <c:v>1.9733333333333383</c:v>
                </c:pt>
                <c:pt idx="149">
                  <c:v>1.9866666666666717</c:v>
                </c:pt>
                <c:pt idx="150">
                  <c:v>2.000000000000005</c:v>
                </c:pt>
                <c:pt idx="151">
                  <c:v>2.013333333333338</c:v>
                </c:pt>
                <c:pt idx="152">
                  <c:v>2.0266666666666713</c:v>
                </c:pt>
                <c:pt idx="153">
                  <c:v>2.0400000000000045</c:v>
                </c:pt>
                <c:pt idx="154">
                  <c:v>2.0533333333333377</c:v>
                </c:pt>
                <c:pt idx="155">
                  <c:v>2.066666666666671</c:v>
                </c:pt>
                <c:pt idx="156">
                  <c:v>2.080000000000004</c:v>
                </c:pt>
                <c:pt idx="157">
                  <c:v>2.0933333333333373</c:v>
                </c:pt>
                <c:pt idx="158">
                  <c:v>2.1066666666666705</c:v>
                </c:pt>
                <c:pt idx="159">
                  <c:v>2.1200000000000037</c:v>
                </c:pt>
                <c:pt idx="160">
                  <c:v>2.133333333333337</c:v>
                </c:pt>
                <c:pt idx="161">
                  <c:v>2.14666666666667</c:v>
                </c:pt>
                <c:pt idx="162">
                  <c:v>2.1600000000000033</c:v>
                </c:pt>
                <c:pt idx="163">
                  <c:v>2.1733333333333364</c:v>
                </c:pt>
                <c:pt idx="164">
                  <c:v>2.1866666666666696</c:v>
                </c:pt>
                <c:pt idx="165">
                  <c:v>2.200000000000003</c:v>
                </c:pt>
                <c:pt idx="166">
                  <c:v>2.213333333333336</c:v>
                </c:pt>
                <c:pt idx="167">
                  <c:v>2.2266666666666692</c:v>
                </c:pt>
                <c:pt idx="168">
                  <c:v>2.2400000000000024</c:v>
                </c:pt>
                <c:pt idx="169">
                  <c:v>2.2533333333333356</c:v>
                </c:pt>
                <c:pt idx="170">
                  <c:v>2.266666666666669</c:v>
                </c:pt>
                <c:pt idx="171">
                  <c:v>2.280000000000002</c:v>
                </c:pt>
                <c:pt idx="172">
                  <c:v>2.2933333333333352</c:v>
                </c:pt>
                <c:pt idx="173">
                  <c:v>2.3066666666666684</c:v>
                </c:pt>
                <c:pt idx="174">
                  <c:v>2.3200000000000016</c:v>
                </c:pt>
                <c:pt idx="175">
                  <c:v>2.333333333333335</c:v>
                </c:pt>
                <c:pt idx="176">
                  <c:v>2.346666666666668</c:v>
                </c:pt>
                <c:pt idx="177">
                  <c:v>2.360000000000001</c:v>
                </c:pt>
                <c:pt idx="178">
                  <c:v>2.3733333333333344</c:v>
                </c:pt>
                <c:pt idx="179">
                  <c:v>2.3866666666666676</c:v>
                </c:pt>
                <c:pt idx="180">
                  <c:v>2.400000000000001</c:v>
                </c:pt>
                <c:pt idx="181">
                  <c:v>2.413333333333334</c:v>
                </c:pt>
                <c:pt idx="182">
                  <c:v>2.426666666666667</c:v>
                </c:pt>
                <c:pt idx="183">
                  <c:v>2.4400000000000004</c:v>
                </c:pt>
                <c:pt idx="184">
                  <c:v>2.4533333333333336</c:v>
                </c:pt>
                <c:pt idx="185">
                  <c:v>2.466666666666667</c:v>
                </c:pt>
                <c:pt idx="186">
                  <c:v>2.48</c:v>
                </c:pt>
                <c:pt idx="187">
                  <c:v>2.493333333333333</c:v>
                </c:pt>
                <c:pt idx="188">
                  <c:v>2.5066666666666664</c:v>
                </c:pt>
                <c:pt idx="189">
                  <c:v>2.5199999999999996</c:v>
                </c:pt>
                <c:pt idx="190">
                  <c:v>2.5333333333333328</c:v>
                </c:pt>
                <c:pt idx="191">
                  <c:v>2.546666666666666</c:v>
                </c:pt>
                <c:pt idx="192">
                  <c:v>2.559999999999999</c:v>
                </c:pt>
                <c:pt idx="193">
                  <c:v>2.5733333333333324</c:v>
                </c:pt>
                <c:pt idx="194">
                  <c:v>2.5866666666666656</c:v>
                </c:pt>
                <c:pt idx="195">
                  <c:v>2.5999999999999988</c:v>
                </c:pt>
                <c:pt idx="196">
                  <c:v>2.613333333333332</c:v>
                </c:pt>
                <c:pt idx="197">
                  <c:v>2.626666666666665</c:v>
                </c:pt>
                <c:pt idx="198">
                  <c:v>2.6399999999999983</c:v>
                </c:pt>
                <c:pt idx="199">
                  <c:v>2.6533333333333315</c:v>
                </c:pt>
                <c:pt idx="200">
                  <c:v>2.6666666666666647</c:v>
                </c:pt>
                <c:pt idx="201">
                  <c:v>2.679999999999998</c:v>
                </c:pt>
                <c:pt idx="202">
                  <c:v>2.693333333333331</c:v>
                </c:pt>
                <c:pt idx="203">
                  <c:v>2.7066666666666643</c:v>
                </c:pt>
                <c:pt idx="204">
                  <c:v>2.7199999999999975</c:v>
                </c:pt>
                <c:pt idx="205">
                  <c:v>2.7333333333333307</c:v>
                </c:pt>
                <c:pt idx="206">
                  <c:v>2.746666666666664</c:v>
                </c:pt>
                <c:pt idx="207">
                  <c:v>2.759999999999997</c:v>
                </c:pt>
                <c:pt idx="208">
                  <c:v>2.7733333333333303</c:v>
                </c:pt>
                <c:pt idx="209">
                  <c:v>2.7866666666666635</c:v>
                </c:pt>
                <c:pt idx="210">
                  <c:v>2.7999999999999967</c:v>
                </c:pt>
                <c:pt idx="211">
                  <c:v>2.81333333333333</c:v>
                </c:pt>
                <c:pt idx="212">
                  <c:v>2.826666666666663</c:v>
                </c:pt>
                <c:pt idx="213">
                  <c:v>2.8399999999999963</c:v>
                </c:pt>
                <c:pt idx="214">
                  <c:v>2.8533333333333295</c:v>
                </c:pt>
                <c:pt idx="215">
                  <c:v>2.8666666666666627</c:v>
                </c:pt>
                <c:pt idx="216">
                  <c:v>2.879999999999996</c:v>
                </c:pt>
                <c:pt idx="217">
                  <c:v>2.893333333333329</c:v>
                </c:pt>
                <c:pt idx="218">
                  <c:v>2.9066666666666623</c:v>
                </c:pt>
                <c:pt idx="219">
                  <c:v>2.9199999999999955</c:v>
                </c:pt>
                <c:pt idx="220">
                  <c:v>2.9333333333333287</c:v>
                </c:pt>
                <c:pt idx="221">
                  <c:v>2.946666666666662</c:v>
                </c:pt>
                <c:pt idx="222">
                  <c:v>2.959999999999995</c:v>
                </c:pt>
                <c:pt idx="223">
                  <c:v>2.9733333333333283</c:v>
                </c:pt>
                <c:pt idx="224">
                  <c:v>2.9866666666666615</c:v>
                </c:pt>
                <c:pt idx="225">
                  <c:v>2.9999999999999947</c:v>
                </c:pt>
                <c:pt idx="226">
                  <c:v>3.013333333333328</c:v>
                </c:pt>
                <c:pt idx="227">
                  <c:v>3.026666666666661</c:v>
                </c:pt>
                <c:pt idx="228">
                  <c:v>3.0399999999999943</c:v>
                </c:pt>
                <c:pt idx="229">
                  <c:v>3.0533333333333275</c:v>
                </c:pt>
                <c:pt idx="230">
                  <c:v>3.0666666666666607</c:v>
                </c:pt>
                <c:pt idx="231">
                  <c:v>3.079999999999994</c:v>
                </c:pt>
                <c:pt idx="232">
                  <c:v>3.093333333333327</c:v>
                </c:pt>
                <c:pt idx="233">
                  <c:v>3.1066666666666602</c:v>
                </c:pt>
                <c:pt idx="234">
                  <c:v>3.1199999999999934</c:v>
                </c:pt>
                <c:pt idx="235">
                  <c:v>3.1333333333333266</c:v>
                </c:pt>
                <c:pt idx="236">
                  <c:v>3.14666666666666</c:v>
                </c:pt>
                <c:pt idx="237">
                  <c:v>3.159999999999993</c:v>
                </c:pt>
                <c:pt idx="238">
                  <c:v>3.1733333333333262</c:v>
                </c:pt>
                <c:pt idx="239">
                  <c:v>3.1866666666666594</c:v>
                </c:pt>
                <c:pt idx="240">
                  <c:v>3.1999999999999926</c:v>
                </c:pt>
                <c:pt idx="241">
                  <c:v>3.213333333333326</c:v>
                </c:pt>
                <c:pt idx="242">
                  <c:v>3.226666666666659</c:v>
                </c:pt>
                <c:pt idx="243">
                  <c:v>3.239999999999992</c:v>
                </c:pt>
                <c:pt idx="244">
                  <c:v>3.2533333333333254</c:v>
                </c:pt>
                <c:pt idx="245">
                  <c:v>3.2666666666666586</c:v>
                </c:pt>
                <c:pt idx="246">
                  <c:v>3.279999999999992</c:v>
                </c:pt>
                <c:pt idx="247">
                  <c:v>3.293333333333325</c:v>
                </c:pt>
                <c:pt idx="248">
                  <c:v>3.306666666666658</c:v>
                </c:pt>
                <c:pt idx="249">
                  <c:v>3.3199999999999914</c:v>
                </c:pt>
                <c:pt idx="250">
                  <c:v>3.3333333333333246</c:v>
                </c:pt>
                <c:pt idx="251">
                  <c:v>3.346666666666658</c:v>
                </c:pt>
                <c:pt idx="252">
                  <c:v>3.359999999999991</c:v>
                </c:pt>
                <c:pt idx="253">
                  <c:v>3.373333333333324</c:v>
                </c:pt>
                <c:pt idx="254">
                  <c:v>3.3866666666666574</c:v>
                </c:pt>
                <c:pt idx="255">
                  <c:v>3.3999999999999906</c:v>
                </c:pt>
                <c:pt idx="256">
                  <c:v>3.413333333333324</c:v>
                </c:pt>
                <c:pt idx="257">
                  <c:v>3.426666666666657</c:v>
                </c:pt>
                <c:pt idx="258">
                  <c:v>3.43999999999999</c:v>
                </c:pt>
                <c:pt idx="259">
                  <c:v>3.4533333333333234</c:v>
                </c:pt>
                <c:pt idx="260">
                  <c:v>3.4666666666666566</c:v>
                </c:pt>
                <c:pt idx="261">
                  <c:v>3.4799999999999898</c:v>
                </c:pt>
                <c:pt idx="262">
                  <c:v>3.493333333333323</c:v>
                </c:pt>
                <c:pt idx="263">
                  <c:v>3.506666666666656</c:v>
                </c:pt>
                <c:pt idx="264">
                  <c:v>3.5199999999999894</c:v>
                </c:pt>
                <c:pt idx="265">
                  <c:v>3.5333333333333226</c:v>
                </c:pt>
                <c:pt idx="266">
                  <c:v>3.5466666666666558</c:v>
                </c:pt>
                <c:pt idx="267">
                  <c:v>3.559999999999989</c:v>
                </c:pt>
                <c:pt idx="268">
                  <c:v>3.573333333333322</c:v>
                </c:pt>
                <c:pt idx="269">
                  <c:v>3.5866666666666553</c:v>
                </c:pt>
                <c:pt idx="270">
                  <c:v>3.5999999999999885</c:v>
                </c:pt>
                <c:pt idx="271">
                  <c:v>3.6133333333333217</c:v>
                </c:pt>
                <c:pt idx="272">
                  <c:v>3.626666666666655</c:v>
                </c:pt>
                <c:pt idx="273">
                  <c:v>3.639999999999988</c:v>
                </c:pt>
                <c:pt idx="274">
                  <c:v>3.6533333333333213</c:v>
                </c:pt>
                <c:pt idx="275">
                  <c:v>3.6666666666666545</c:v>
                </c:pt>
                <c:pt idx="276">
                  <c:v>3.6799999999999877</c:v>
                </c:pt>
                <c:pt idx="277">
                  <c:v>3.693333333333321</c:v>
                </c:pt>
                <c:pt idx="278">
                  <c:v>3.706666666666654</c:v>
                </c:pt>
                <c:pt idx="279">
                  <c:v>3.7199999999999873</c:v>
                </c:pt>
                <c:pt idx="280">
                  <c:v>3.7333333333333205</c:v>
                </c:pt>
                <c:pt idx="281">
                  <c:v>3.7466666666666537</c:v>
                </c:pt>
                <c:pt idx="282">
                  <c:v>3.759999999999987</c:v>
                </c:pt>
                <c:pt idx="283">
                  <c:v>3.77333333333332</c:v>
                </c:pt>
                <c:pt idx="284">
                  <c:v>3.7866666666666533</c:v>
                </c:pt>
                <c:pt idx="285">
                  <c:v>3.7999999999999865</c:v>
                </c:pt>
                <c:pt idx="286">
                  <c:v>3.8133333333333197</c:v>
                </c:pt>
                <c:pt idx="287">
                  <c:v>3.826666666666653</c:v>
                </c:pt>
                <c:pt idx="288">
                  <c:v>3.839999999999986</c:v>
                </c:pt>
                <c:pt idx="289">
                  <c:v>3.8533333333333193</c:v>
                </c:pt>
                <c:pt idx="290">
                  <c:v>3.8666666666666525</c:v>
                </c:pt>
                <c:pt idx="291">
                  <c:v>3.8799999999999857</c:v>
                </c:pt>
                <c:pt idx="292">
                  <c:v>3.893333333333319</c:v>
                </c:pt>
                <c:pt idx="293">
                  <c:v>3.906666666666652</c:v>
                </c:pt>
                <c:pt idx="294">
                  <c:v>3.9199999999999853</c:v>
                </c:pt>
                <c:pt idx="295">
                  <c:v>3.9333333333333185</c:v>
                </c:pt>
                <c:pt idx="296">
                  <c:v>3.9466666666666517</c:v>
                </c:pt>
                <c:pt idx="297">
                  <c:v>3.959999999999985</c:v>
                </c:pt>
                <c:pt idx="298">
                  <c:v>3.973333333333318</c:v>
                </c:pt>
                <c:pt idx="299">
                  <c:v>3.9866666666666513</c:v>
                </c:pt>
                <c:pt idx="300">
                  <c:v>3.9999999999999845</c:v>
                </c:pt>
                <c:pt idx="301">
                  <c:v>4.013333333333318</c:v>
                </c:pt>
                <c:pt idx="302">
                  <c:v>4.026666666666651</c:v>
                </c:pt>
                <c:pt idx="303">
                  <c:v>4.039999999999985</c:v>
                </c:pt>
                <c:pt idx="304">
                  <c:v>4.053333333333319</c:v>
                </c:pt>
                <c:pt idx="305">
                  <c:v>4.066666666666652</c:v>
                </c:pt>
                <c:pt idx="306">
                  <c:v>4.079999999999986</c:v>
                </c:pt>
                <c:pt idx="307">
                  <c:v>4.0933333333333195</c:v>
                </c:pt>
                <c:pt idx="308">
                  <c:v>4.106666666666653</c:v>
                </c:pt>
                <c:pt idx="309">
                  <c:v>4.119999999999987</c:v>
                </c:pt>
                <c:pt idx="310">
                  <c:v>4.13333333333332</c:v>
                </c:pt>
                <c:pt idx="311">
                  <c:v>4.146666666666654</c:v>
                </c:pt>
                <c:pt idx="312">
                  <c:v>4.159999999999988</c:v>
                </c:pt>
                <c:pt idx="313">
                  <c:v>4.173333333333321</c:v>
                </c:pt>
                <c:pt idx="314">
                  <c:v>4.186666666666655</c:v>
                </c:pt>
                <c:pt idx="315">
                  <c:v>4.199999999999989</c:v>
                </c:pt>
                <c:pt idx="316">
                  <c:v>4.213333333333322</c:v>
                </c:pt>
                <c:pt idx="317">
                  <c:v>4.226666666666656</c:v>
                </c:pt>
                <c:pt idx="318">
                  <c:v>4.2399999999999896</c:v>
                </c:pt>
                <c:pt idx="319">
                  <c:v>4.253333333333323</c:v>
                </c:pt>
                <c:pt idx="320">
                  <c:v>4.266666666666657</c:v>
                </c:pt>
                <c:pt idx="321">
                  <c:v>4.2799999999999905</c:v>
                </c:pt>
                <c:pt idx="322">
                  <c:v>4.293333333333324</c:v>
                </c:pt>
                <c:pt idx="323">
                  <c:v>4.306666666666658</c:v>
                </c:pt>
                <c:pt idx="324">
                  <c:v>4.319999999999991</c:v>
                </c:pt>
                <c:pt idx="325">
                  <c:v>4.333333333333325</c:v>
                </c:pt>
                <c:pt idx="326">
                  <c:v>4.346666666666659</c:v>
                </c:pt>
                <c:pt idx="327">
                  <c:v>4.359999999999992</c:v>
                </c:pt>
                <c:pt idx="328">
                  <c:v>4.373333333333326</c:v>
                </c:pt>
                <c:pt idx="329">
                  <c:v>4.38666666666666</c:v>
                </c:pt>
                <c:pt idx="330">
                  <c:v>4.399999999999993</c:v>
                </c:pt>
                <c:pt idx="331">
                  <c:v>4.413333333333327</c:v>
                </c:pt>
                <c:pt idx="332">
                  <c:v>4.4266666666666605</c:v>
                </c:pt>
                <c:pt idx="333">
                  <c:v>4.439999999999994</c:v>
                </c:pt>
                <c:pt idx="334">
                  <c:v>4.453333333333328</c:v>
                </c:pt>
                <c:pt idx="335">
                  <c:v>4.4666666666666615</c:v>
                </c:pt>
                <c:pt idx="336">
                  <c:v>4.479999999999995</c:v>
                </c:pt>
                <c:pt idx="337">
                  <c:v>4.493333333333329</c:v>
                </c:pt>
                <c:pt idx="338">
                  <c:v>4.506666666666662</c:v>
                </c:pt>
                <c:pt idx="339">
                  <c:v>4.519999999999996</c:v>
                </c:pt>
                <c:pt idx="340">
                  <c:v>4.53333333333333</c:v>
                </c:pt>
                <c:pt idx="341">
                  <c:v>4.546666666666663</c:v>
                </c:pt>
                <c:pt idx="342">
                  <c:v>4.559999999999997</c:v>
                </c:pt>
                <c:pt idx="343">
                  <c:v>4.573333333333331</c:v>
                </c:pt>
                <c:pt idx="344">
                  <c:v>4.586666666666664</c:v>
                </c:pt>
                <c:pt idx="345">
                  <c:v>4.599999999999998</c:v>
                </c:pt>
                <c:pt idx="346">
                  <c:v>4.6133333333333315</c:v>
                </c:pt>
                <c:pt idx="347">
                  <c:v>4.626666666666665</c:v>
                </c:pt>
                <c:pt idx="348">
                  <c:v>4.639999999999999</c:v>
                </c:pt>
                <c:pt idx="349">
                  <c:v>4.653333333333332</c:v>
                </c:pt>
                <c:pt idx="350">
                  <c:v>4.666666666666666</c:v>
                </c:pt>
                <c:pt idx="351">
                  <c:v>4.68</c:v>
                </c:pt>
                <c:pt idx="352">
                  <c:v>4.693333333333333</c:v>
                </c:pt>
                <c:pt idx="353">
                  <c:v>4.706666666666667</c:v>
                </c:pt>
                <c:pt idx="354">
                  <c:v>4.720000000000001</c:v>
                </c:pt>
                <c:pt idx="355">
                  <c:v>4.733333333333334</c:v>
                </c:pt>
                <c:pt idx="356">
                  <c:v>4.746666666666668</c:v>
                </c:pt>
                <c:pt idx="357">
                  <c:v>4.760000000000002</c:v>
                </c:pt>
                <c:pt idx="358">
                  <c:v>4.773333333333335</c:v>
                </c:pt>
                <c:pt idx="359">
                  <c:v>4.786666666666669</c:v>
                </c:pt>
                <c:pt idx="360">
                  <c:v>4.8000000000000025</c:v>
                </c:pt>
                <c:pt idx="361">
                  <c:v>4.813333333333336</c:v>
                </c:pt>
                <c:pt idx="362">
                  <c:v>4.82666666666667</c:v>
                </c:pt>
                <c:pt idx="363">
                  <c:v>4.840000000000003</c:v>
                </c:pt>
                <c:pt idx="364">
                  <c:v>4.853333333333337</c:v>
                </c:pt>
                <c:pt idx="365">
                  <c:v>4.866666666666671</c:v>
                </c:pt>
                <c:pt idx="366">
                  <c:v>4.880000000000004</c:v>
                </c:pt>
                <c:pt idx="367">
                  <c:v>4.893333333333338</c:v>
                </c:pt>
                <c:pt idx="368">
                  <c:v>4.906666666666672</c:v>
                </c:pt>
                <c:pt idx="369">
                  <c:v>4.920000000000005</c:v>
                </c:pt>
                <c:pt idx="370">
                  <c:v>4.933333333333339</c:v>
                </c:pt>
                <c:pt idx="371">
                  <c:v>4.9466666666666725</c:v>
                </c:pt>
                <c:pt idx="372">
                  <c:v>4.960000000000006</c:v>
                </c:pt>
                <c:pt idx="373">
                  <c:v>4.97333333333334</c:v>
                </c:pt>
                <c:pt idx="374">
                  <c:v>4.9866666666666735</c:v>
                </c:pt>
                <c:pt idx="375">
                  <c:v>5.000000000000007</c:v>
                </c:pt>
                <c:pt idx="376">
                  <c:v>5.013333333333341</c:v>
                </c:pt>
                <c:pt idx="377">
                  <c:v>5.026666666666674</c:v>
                </c:pt>
                <c:pt idx="378">
                  <c:v>5.040000000000008</c:v>
                </c:pt>
                <c:pt idx="379">
                  <c:v>5.053333333333342</c:v>
                </c:pt>
                <c:pt idx="380">
                  <c:v>5.066666666666675</c:v>
                </c:pt>
                <c:pt idx="381">
                  <c:v>5.080000000000009</c:v>
                </c:pt>
                <c:pt idx="382">
                  <c:v>5.093333333333343</c:v>
                </c:pt>
                <c:pt idx="383">
                  <c:v>5.106666666666676</c:v>
                </c:pt>
                <c:pt idx="384">
                  <c:v>5.12000000000001</c:v>
                </c:pt>
                <c:pt idx="385">
                  <c:v>5.1333333333333435</c:v>
                </c:pt>
                <c:pt idx="386">
                  <c:v>5.146666666666677</c:v>
                </c:pt>
                <c:pt idx="387">
                  <c:v>5.160000000000011</c:v>
                </c:pt>
                <c:pt idx="388">
                  <c:v>5.173333333333344</c:v>
                </c:pt>
                <c:pt idx="389">
                  <c:v>5.186666666666678</c:v>
                </c:pt>
                <c:pt idx="390">
                  <c:v>5.200000000000012</c:v>
                </c:pt>
                <c:pt idx="391">
                  <c:v>5.213333333333345</c:v>
                </c:pt>
                <c:pt idx="392">
                  <c:v>5.226666666666679</c:v>
                </c:pt>
                <c:pt idx="393">
                  <c:v>5.240000000000013</c:v>
                </c:pt>
                <c:pt idx="394">
                  <c:v>5.253333333333346</c:v>
                </c:pt>
                <c:pt idx="395">
                  <c:v>5.26666666666668</c:v>
                </c:pt>
                <c:pt idx="396">
                  <c:v>5.280000000000014</c:v>
                </c:pt>
                <c:pt idx="397">
                  <c:v>5.293333333333347</c:v>
                </c:pt>
                <c:pt idx="398">
                  <c:v>5.306666666666681</c:v>
                </c:pt>
                <c:pt idx="399">
                  <c:v>5.3200000000000145</c:v>
                </c:pt>
                <c:pt idx="400">
                  <c:v>5.333333333333348</c:v>
                </c:pt>
                <c:pt idx="401">
                  <c:v>5.346666666666682</c:v>
                </c:pt>
                <c:pt idx="402">
                  <c:v>5.360000000000015</c:v>
                </c:pt>
                <c:pt idx="403">
                  <c:v>5.373333333333349</c:v>
                </c:pt>
                <c:pt idx="404">
                  <c:v>5.386666666666683</c:v>
                </c:pt>
                <c:pt idx="405">
                  <c:v>5.400000000000016</c:v>
                </c:pt>
                <c:pt idx="406">
                  <c:v>5.41333333333335</c:v>
                </c:pt>
                <c:pt idx="407">
                  <c:v>5.426666666666684</c:v>
                </c:pt>
                <c:pt idx="408">
                  <c:v>5.440000000000017</c:v>
                </c:pt>
                <c:pt idx="409">
                  <c:v>5.453333333333351</c:v>
                </c:pt>
                <c:pt idx="410">
                  <c:v>5.4666666666666845</c:v>
                </c:pt>
                <c:pt idx="411">
                  <c:v>5.480000000000018</c:v>
                </c:pt>
                <c:pt idx="412">
                  <c:v>5.493333333333352</c:v>
                </c:pt>
                <c:pt idx="413">
                  <c:v>5.5066666666666855</c:v>
                </c:pt>
                <c:pt idx="414">
                  <c:v>5.520000000000019</c:v>
                </c:pt>
                <c:pt idx="415">
                  <c:v>5.533333333333353</c:v>
                </c:pt>
                <c:pt idx="416">
                  <c:v>5.546666666666686</c:v>
                </c:pt>
                <c:pt idx="417">
                  <c:v>5.56000000000002</c:v>
                </c:pt>
                <c:pt idx="418">
                  <c:v>5.573333333333354</c:v>
                </c:pt>
                <c:pt idx="419">
                  <c:v>5.586666666666687</c:v>
                </c:pt>
                <c:pt idx="420">
                  <c:v>5.600000000000021</c:v>
                </c:pt>
                <c:pt idx="421">
                  <c:v>5.613333333333355</c:v>
                </c:pt>
                <c:pt idx="422">
                  <c:v>5.626666666666688</c:v>
                </c:pt>
                <c:pt idx="423">
                  <c:v>5.640000000000022</c:v>
                </c:pt>
                <c:pt idx="424">
                  <c:v>5.6533333333333555</c:v>
                </c:pt>
                <c:pt idx="425">
                  <c:v>5.666666666666689</c:v>
                </c:pt>
                <c:pt idx="426">
                  <c:v>5.680000000000023</c:v>
                </c:pt>
                <c:pt idx="427">
                  <c:v>5.6933333333333564</c:v>
                </c:pt>
                <c:pt idx="428">
                  <c:v>5.70666666666669</c:v>
                </c:pt>
                <c:pt idx="429">
                  <c:v>5.720000000000024</c:v>
                </c:pt>
                <c:pt idx="430">
                  <c:v>5.733333333333357</c:v>
                </c:pt>
                <c:pt idx="431">
                  <c:v>5.746666666666691</c:v>
                </c:pt>
                <c:pt idx="432">
                  <c:v>5.760000000000025</c:v>
                </c:pt>
                <c:pt idx="433">
                  <c:v>5.773333333333358</c:v>
                </c:pt>
                <c:pt idx="434">
                  <c:v>5.786666666666692</c:v>
                </c:pt>
                <c:pt idx="435">
                  <c:v>5.800000000000026</c:v>
                </c:pt>
                <c:pt idx="436">
                  <c:v>5.813333333333359</c:v>
                </c:pt>
                <c:pt idx="437">
                  <c:v>5.826666666666693</c:v>
                </c:pt>
                <c:pt idx="438">
                  <c:v>5.8400000000000265</c:v>
                </c:pt>
                <c:pt idx="439">
                  <c:v>5.85333333333336</c:v>
                </c:pt>
                <c:pt idx="440">
                  <c:v>5.866666666666694</c:v>
                </c:pt>
                <c:pt idx="441">
                  <c:v>5.880000000000027</c:v>
                </c:pt>
                <c:pt idx="442">
                  <c:v>5.893333333333361</c:v>
                </c:pt>
                <c:pt idx="443">
                  <c:v>5.906666666666695</c:v>
                </c:pt>
                <c:pt idx="444">
                  <c:v>5.920000000000028</c:v>
                </c:pt>
                <c:pt idx="445">
                  <c:v>5.933333333333362</c:v>
                </c:pt>
                <c:pt idx="446">
                  <c:v>5.946666666666696</c:v>
                </c:pt>
                <c:pt idx="447">
                  <c:v>5.960000000000029</c:v>
                </c:pt>
                <c:pt idx="448">
                  <c:v>5.973333333333363</c:v>
                </c:pt>
                <c:pt idx="449">
                  <c:v>5.986666666666697</c:v>
                </c:pt>
                <c:pt idx="450">
                  <c:v>6.00000000000003</c:v>
                </c:pt>
                <c:pt idx="451">
                  <c:v>6.013333333333364</c:v>
                </c:pt>
                <c:pt idx="452">
                  <c:v>6.0266666666666975</c:v>
                </c:pt>
                <c:pt idx="453">
                  <c:v>6.040000000000031</c:v>
                </c:pt>
                <c:pt idx="454">
                  <c:v>6.053333333333365</c:v>
                </c:pt>
                <c:pt idx="455">
                  <c:v>6.066666666666698</c:v>
                </c:pt>
                <c:pt idx="456">
                  <c:v>6.080000000000032</c:v>
                </c:pt>
                <c:pt idx="457">
                  <c:v>6.093333333333366</c:v>
                </c:pt>
                <c:pt idx="458">
                  <c:v>6.106666666666699</c:v>
                </c:pt>
                <c:pt idx="459">
                  <c:v>6.120000000000033</c:v>
                </c:pt>
                <c:pt idx="460">
                  <c:v>6.133333333333367</c:v>
                </c:pt>
                <c:pt idx="461">
                  <c:v>6.1466666666667</c:v>
                </c:pt>
                <c:pt idx="462">
                  <c:v>6.160000000000034</c:v>
                </c:pt>
                <c:pt idx="463">
                  <c:v>6.1733333333333675</c:v>
                </c:pt>
                <c:pt idx="464">
                  <c:v>6.186666666666701</c:v>
                </c:pt>
                <c:pt idx="465">
                  <c:v>6.200000000000035</c:v>
                </c:pt>
                <c:pt idx="466">
                  <c:v>6.2133333333333685</c:v>
                </c:pt>
                <c:pt idx="467">
                  <c:v>6.226666666666702</c:v>
                </c:pt>
                <c:pt idx="468">
                  <c:v>6.240000000000036</c:v>
                </c:pt>
                <c:pt idx="469">
                  <c:v>6.253333333333369</c:v>
                </c:pt>
                <c:pt idx="470">
                  <c:v>6.266666666666703</c:v>
                </c:pt>
                <c:pt idx="471">
                  <c:v>6.280000000000037</c:v>
                </c:pt>
                <c:pt idx="472">
                  <c:v>6.29333333333337</c:v>
                </c:pt>
                <c:pt idx="473">
                  <c:v>6.306666666666704</c:v>
                </c:pt>
                <c:pt idx="474">
                  <c:v>6.320000000000038</c:v>
                </c:pt>
                <c:pt idx="475">
                  <c:v>6.333333333333371</c:v>
                </c:pt>
                <c:pt idx="476">
                  <c:v>6.346666666666705</c:v>
                </c:pt>
                <c:pt idx="477">
                  <c:v>6.3600000000000385</c:v>
                </c:pt>
                <c:pt idx="478">
                  <c:v>6.373333333333372</c:v>
                </c:pt>
                <c:pt idx="479">
                  <c:v>6.386666666666706</c:v>
                </c:pt>
                <c:pt idx="480">
                  <c:v>6.400000000000039</c:v>
                </c:pt>
                <c:pt idx="481">
                  <c:v>6.413333333333373</c:v>
                </c:pt>
                <c:pt idx="482">
                  <c:v>6.426666666666707</c:v>
                </c:pt>
                <c:pt idx="483">
                  <c:v>6.44000000000004</c:v>
                </c:pt>
                <c:pt idx="484">
                  <c:v>6.453333333333374</c:v>
                </c:pt>
                <c:pt idx="485">
                  <c:v>6.466666666666708</c:v>
                </c:pt>
                <c:pt idx="486">
                  <c:v>6.480000000000041</c:v>
                </c:pt>
                <c:pt idx="487">
                  <c:v>6.493333333333375</c:v>
                </c:pt>
                <c:pt idx="488">
                  <c:v>6.506666666666709</c:v>
                </c:pt>
                <c:pt idx="489">
                  <c:v>6.520000000000042</c:v>
                </c:pt>
                <c:pt idx="490">
                  <c:v>6.533333333333376</c:v>
                </c:pt>
                <c:pt idx="491">
                  <c:v>6.5466666666667095</c:v>
                </c:pt>
                <c:pt idx="492">
                  <c:v>6.560000000000043</c:v>
                </c:pt>
                <c:pt idx="493">
                  <c:v>6.573333333333377</c:v>
                </c:pt>
                <c:pt idx="494">
                  <c:v>6.58666666666671</c:v>
                </c:pt>
                <c:pt idx="495">
                  <c:v>6.600000000000044</c:v>
                </c:pt>
                <c:pt idx="496">
                  <c:v>6.613333333333378</c:v>
                </c:pt>
                <c:pt idx="497">
                  <c:v>6.626666666666711</c:v>
                </c:pt>
                <c:pt idx="498">
                  <c:v>6.640000000000045</c:v>
                </c:pt>
                <c:pt idx="499">
                  <c:v>6.653333333333379</c:v>
                </c:pt>
                <c:pt idx="500">
                  <c:v>6.666666666666712</c:v>
                </c:pt>
                <c:pt idx="501">
                  <c:v>6.680000000000046</c:v>
                </c:pt>
                <c:pt idx="502">
                  <c:v>6.6933333333333795</c:v>
                </c:pt>
                <c:pt idx="503">
                  <c:v>6.706666666666713</c:v>
                </c:pt>
                <c:pt idx="504">
                  <c:v>6.720000000000047</c:v>
                </c:pt>
                <c:pt idx="505">
                  <c:v>6.7333333333333805</c:v>
                </c:pt>
                <c:pt idx="506">
                  <c:v>6.746666666666714</c:v>
                </c:pt>
                <c:pt idx="507">
                  <c:v>6.760000000000048</c:v>
                </c:pt>
                <c:pt idx="508">
                  <c:v>6.773333333333381</c:v>
                </c:pt>
                <c:pt idx="509">
                  <c:v>6.786666666666715</c:v>
                </c:pt>
                <c:pt idx="510">
                  <c:v>6.800000000000049</c:v>
                </c:pt>
                <c:pt idx="511">
                  <c:v>6.813333333333382</c:v>
                </c:pt>
                <c:pt idx="512">
                  <c:v>6.826666666666716</c:v>
                </c:pt>
                <c:pt idx="513">
                  <c:v>6.84000000000005</c:v>
                </c:pt>
                <c:pt idx="514">
                  <c:v>6.853333333333383</c:v>
                </c:pt>
                <c:pt idx="515">
                  <c:v>6.866666666666717</c:v>
                </c:pt>
                <c:pt idx="516">
                  <c:v>6.8800000000000505</c:v>
                </c:pt>
                <c:pt idx="517">
                  <c:v>6.893333333333384</c:v>
                </c:pt>
                <c:pt idx="518">
                  <c:v>6.906666666666718</c:v>
                </c:pt>
                <c:pt idx="519">
                  <c:v>6.920000000000051</c:v>
                </c:pt>
                <c:pt idx="520">
                  <c:v>6.933333333333385</c:v>
                </c:pt>
                <c:pt idx="521">
                  <c:v>6.946666666666719</c:v>
                </c:pt>
                <c:pt idx="522">
                  <c:v>6.960000000000052</c:v>
                </c:pt>
                <c:pt idx="523">
                  <c:v>6.973333333333386</c:v>
                </c:pt>
                <c:pt idx="524">
                  <c:v>6.98666666666672</c:v>
                </c:pt>
                <c:pt idx="525">
                  <c:v>7.000000000000053</c:v>
                </c:pt>
                <c:pt idx="526">
                  <c:v>7.013333333333387</c:v>
                </c:pt>
                <c:pt idx="527">
                  <c:v>7.026666666666721</c:v>
                </c:pt>
                <c:pt idx="528">
                  <c:v>7.040000000000054</c:v>
                </c:pt>
                <c:pt idx="529">
                  <c:v>7.053333333333388</c:v>
                </c:pt>
                <c:pt idx="530">
                  <c:v>7.0666666666667215</c:v>
                </c:pt>
                <c:pt idx="531">
                  <c:v>7.080000000000055</c:v>
                </c:pt>
                <c:pt idx="532">
                  <c:v>7.093333333333389</c:v>
                </c:pt>
                <c:pt idx="533">
                  <c:v>7.106666666666722</c:v>
                </c:pt>
                <c:pt idx="534">
                  <c:v>7.120000000000056</c:v>
                </c:pt>
                <c:pt idx="535">
                  <c:v>7.13333333333339</c:v>
                </c:pt>
                <c:pt idx="536">
                  <c:v>7.146666666666723</c:v>
                </c:pt>
                <c:pt idx="537">
                  <c:v>7.160000000000057</c:v>
                </c:pt>
                <c:pt idx="538">
                  <c:v>7.173333333333391</c:v>
                </c:pt>
                <c:pt idx="539">
                  <c:v>7.186666666666724</c:v>
                </c:pt>
                <c:pt idx="540">
                  <c:v>7.200000000000058</c:v>
                </c:pt>
                <c:pt idx="541">
                  <c:v>7.2133333333333916</c:v>
                </c:pt>
                <c:pt idx="542">
                  <c:v>7.226666666666725</c:v>
                </c:pt>
                <c:pt idx="543">
                  <c:v>7.240000000000059</c:v>
                </c:pt>
                <c:pt idx="544">
                  <c:v>7.2533333333333925</c:v>
                </c:pt>
                <c:pt idx="545">
                  <c:v>7.266666666666726</c:v>
                </c:pt>
                <c:pt idx="546">
                  <c:v>7.28000000000006</c:v>
                </c:pt>
                <c:pt idx="547">
                  <c:v>7.293333333333393</c:v>
                </c:pt>
                <c:pt idx="548">
                  <c:v>7.306666666666727</c:v>
                </c:pt>
                <c:pt idx="549">
                  <c:v>7.320000000000061</c:v>
                </c:pt>
                <c:pt idx="550">
                  <c:v>7.333333333333394</c:v>
                </c:pt>
                <c:pt idx="551">
                  <c:v>7.346666666666728</c:v>
                </c:pt>
                <c:pt idx="552">
                  <c:v>7.360000000000062</c:v>
                </c:pt>
                <c:pt idx="553">
                  <c:v>7.373333333333395</c:v>
                </c:pt>
                <c:pt idx="554">
                  <c:v>7.386666666666729</c:v>
                </c:pt>
                <c:pt idx="555">
                  <c:v>7.4000000000000625</c:v>
                </c:pt>
                <c:pt idx="556">
                  <c:v>7.413333333333396</c:v>
                </c:pt>
                <c:pt idx="557">
                  <c:v>7.42666666666673</c:v>
                </c:pt>
                <c:pt idx="558">
                  <c:v>7.4400000000000635</c:v>
                </c:pt>
                <c:pt idx="559">
                  <c:v>7.453333333333397</c:v>
                </c:pt>
                <c:pt idx="560">
                  <c:v>7.466666666666731</c:v>
                </c:pt>
                <c:pt idx="561">
                  <c:v>7.480000000000064</c:v>
                </c:pt>
                <c:pt idx="562">
                  <c:v>7.493333333333398</c:v>
                </c:pt>
                <c:pt idx="563">
                  <c:v>7.506666666666732</c:v>
                </c:pt>
                <c:pt idx="564">
                  <c:v>7.520000000000065</c:v>
                </c:pt>
                <c:pt idx="565">
                  <c:v>7.533333333333399</c:v>
                </c:pt>
                <c:pt idx="566">
                  <c:v>7.546666666666733</c:v>
                </c:pt>
                <c:pt idx="567">
                  <c:v>7.560000000000066</c:v>
                </c:pt>
                <c:pt idx="568">
                  <c:v>7.5733333333334</c:v>
                </c:pt>
                <c:pt idx="569">
                  <c:v>7.5866666666667335</c:v>
                </c:pt>
                <c:pt idx="570">
                  <c:v>7.600000000000067</c:v>
                </c:pt>
                <c:pt idx="571">
                  <c:v>7.613333333333401</c:v>
                </c:pt>
                <c:pt idx="572">
                  <c:v>7.626666666666734</c:v>
                </c:pt>
                <c:pt idx="573">
                  <c:v>7.640000000000068</c:v>
                </c:pt>
                <c:pt idx="574">
                  <c:v>7.653333333333402</c:v>
                </c:pt>
                <c:pt idx="575">
                  <c:v>7.666666666666735</c:v>
                </c:pt>
                <c:pt idx="576">
                  <c:v>7.680000000000069</c:v>
                </c:pt>
                <c:pt idx="577">
                  <c:v>7.693333333333403</c:v>
                </c:pt>
                <c:pt idx="578">
                  <c:v>7.706666666666736</c:v>
                </c:pt>
                <c:pt idx="579">
                  <c:v>7.72000000000007</c:v>
                </c:pt>
                <c:pt idx="580">
                  <c:v>7.733333333333404</c:v>
                </c:pt>
                <c:pt idx="581">
                  <c:v>7.746666666666737</c:v>
                </c:pt>
                <c:pt idx="582">
                  <c:v>7.760000000000071</c:v>
                </c:pt>
                <c:pt idx="583">
                  <c:v>7.7733333333334045</c:v>
                </c:pt>
                <c:pt idx="584">
                  <c:v>7.786666666666738</c:v>
                </c:pt>
                <c:pt idx="585">
                  <c:v>7.800000000000072</c:v>
                </c:pt>
                <c:pt idx="586">
                  <c:v>7.813333333333405</c:v>
                </c:pt>
                <c:pt idx="587">
                  <c:v>7.826666666666739</c:v>
                </c:pt>
                <c:pt idx="588">
                  <c:v>7.840000000000073</c:v>
                </c:pt>
                <c:pt idx="589">
                  <c:v>7.853333333333406</c:v>
                </c:pt>
                <c:pt idx="590">
                  <c:v>7.86666666666674</c:v>
                </c:pt>
                <c:pt idx="591">
                  <c:v>7.880000000000074</c:v>
                </c:pt>
                <c:pt idx="592">
                  <c:v>7.893333333333407</c:v>
                </c:pt>
                <c:pt idx="593">
                  <c:v>7.906666666666741</c:v>
                </c:pt>
                <c:pt idx="594">
                  <c:v>7.9200000000000745</c:v>
                </c:pt>
                <c:pt idx="595">
                  <c:v>7.933333333333408</c:v>
                </c:pt>
                <c:pt idx="596">
                  <c:v>7.946666666666742</c:v>
                </c:pt>
                <c:pt idx="597">
                  <c:v>7.9600000000000755</c:v>
                </c:pt>
                <c:pt idx="598">
                  <c:v>7.973333333333409</c:v>
                </c:pt>
                <c:pt idx="599">
                  <c:v>7.986666666666743</c:v>
                </c:pt>
                <c:pt idx="600">
                  <c:v>8.000000000000076</c:v>
                </c:pt>
                <c:pt idx="601">
                  <c:v>8.01333333333341</c:v>
                </c:pt>
                <c:pt idx="602">
                  <c:v>8.026666666666744</c:v>
                </c:pt>
                <c:pt idx="603">
                  <c:v>8.040000000000077</c:v>
                </c:pt>
                <c:pt idx="604">
                  <c:v>8.053333333333411</c:v>
                </c:pt>
                <c:pt idx="605">
                  <c:v>8.066666666666745</c:v>
                </c:pt>
                <c:pt idx="606">
                  <c:v>8.080000000000078</c:v>
                </c:pt>
                <c:pt idx="607">
                  <c:v>8.093333333333412</c:v>
                </c:pt>
                <c:pt idx="608">
                  <c:v>8.106666666666746</c:v>
                </c:pt>
                <c:pt idx="609">
                  <c:v>8.12000000000008</c:v>
                </c:pt>
                <c:pt idx="610">
                  <c:v>8.133333333333413</c:v>
                </c:pt>
                <c:pt idx="611">
                  <c:v>8.146666666666746</c:v>
                </c:pt>
                <c:pt idx="612">
                  <c:v>8.16000000000008</c:v>
                </c:pt>
                <c:pt idx="613">
                  <c:v>8.173333333333414</c:v>
                </c:pt>
                <c:pt idx="614">
                  <c:v>8.186666666666747</c:v>
                </c:pt>
                <c:pt idx="615">
                  <c:v>8.200000000000081</c:v>
                </c:pt>
                <c:pt idx="616">
                  <c:v>8.213333333333415</c:v>
                </c:pt>
                <c:pt idx="617">
                  <c:v>8.226666666666748</c:v>
                </c:pt>
                <c:pt idx="618">
                  <c:v>8.240000000000082</c:v>
                </c:pt>
                <c:pt idx="619">
                  <c:v>8.253333333333416</c:v>
                </c:pt>
                <c:pt idx="620">
                  <c:v>8.26666666666675</c:v>
                </c:pt>
                <c:pt idx="621">
                  <c:v>8.280000000000083</c:v>
                </c:pt>
                <c:pt idx="622">
                  <c:v>8.293333333333416</c:v>
                </c:pt>
                <c:pt idx="623">
                  <c:v>8.30666666666675</c:v>
                </c:pt>
                <c:pt idx="624">
                  <c:v>8.320000000000084</c:v>
                </c:pt>
                <c:pt idx="625">
                  <c:v>8.333333333333417</c:v>
                </c:pt>
                <c:pt idx="626">
                  <c:v>8.346666666666751</c:v>
                </c:pt>
                <c:pt idx="627">
                  <c:v>8.360000000000085</c:v>
                </c:pt>
                <c:pt idx="628">
                  <c:v>8.373333333333418</c:v>
                </c:pt>
                <c:pt idx="629">
                  <c:v>8.386666666666752</c:v>
                </c:pt>
                <c:pt idx="630">
                  <c:v>8.400000000000086</c:v>
                </c:pt>
                <c:pt idx="631">
                  <c:v>8.41333333333342</c:v>
                </c:pt>
                <c:pt idx="632">
                  <c:v>8.426666666666753</c:v>
                </c:pt>
                <c:pt idx="633">
                  <c:v>8.440000000000087</c:v>
                </c:pt>
                <c:pt idx="634">
                  <c:v>8.45333333333342</c:v>
                </c:pt>
                <c:pt idx="635">
                  <c:v>8.466666666666754</c:v>
                </c:pt>
                <c:pt idx="636">
                  <c:v>8.480000000000087</c:v>
                </c:pt>
                <c:pt idx="637">
                  <c:v>8.493333333333421</c:v>
                </c:pt>
                <c:pt idx="638">
                  <c:v>8.506666666666755</c:v>
                </c:pt>
                <c:pt idx="639">
                  <c:v>8.520000000000088</c:v>
                </c:pt>
                <c:pt idx="640">
                  <c:v>8.533333333333422</c:v>
                </c:pt>
                <c:pt idx="641">
                  <c:v>8.546666666666756</c:v>
                </c:pt>
                <c:pt idx="642">
                  <c:v>8.56000000000009</c:v>
                </c:pt>
                <c:pt idx="643">
                  <c:v>8.573333333333423</c:v>
                </c:pt>
                <c:pt idx="644">
                  <c:v>8.586666666666757</c:v>
                </c:pt>
                <c:pt idx="645">
                  <c:v>8.60000000000009</c:v>
                </c:pt>
                <c:pt idx="646">
                  <c:v>8.613333333333424</c:v>
                </c:pt>
                <c:pt idx="647">
                  <c:v>8.626666666666758</c:v>
                </c:pt>
                <c:pt idx="648">
                  <c:v>8.640000000000091</c:v>
                </c:pt>
                <c:pt idx="649">
                  <c:v>8.653333333333425</c:v>
                </c:pt>
                <c:pt idx="650">
                  <c:v>8.666666666666758</c:v>
                </c:pt>
                <c:pt idx="651">
                  <c:v>8.680000000000092</c:v>
                </c:pt>
                <c:pt idx="652">
                  <c:v>8.693333333333426</c:v>
                </c:pt>
                <c:pt idx="653">
                  <c:v>8.70666666666676</c:v>
                </c:pt>
                <c:pt idx="654">
                  <c:v>8.720000000000093</c:v>
                </c:pt>
                <c:pt idx="655">
                  <c:v>8.733333333333427</c:v>
                </c:pt>
                <c:pt idx="656">
                  <c:v>8.74666666666676</c:v>
                </c:pt>
                <c:pt idx="657">
                  <c:v>8.760000000000094</c:v>
                </c:pt>
                <c:pt idx="658">
                  <c:v>8.773333333333428</c:v>
                </c:pt>
                <c:pt idx="659">
                  <c:v>8.786666666666761</c:v>
                </c:pt>
                <c:pt idx="660">
                  <c:v>8.800000000000095</c:v>
                </c:pt>
                <c:pt idx="661">
                  <c:v>8.813333333333428</c:v>
                </c:pt>
                <c:pt idx="662">
                  <c:v>8.826666666666762</c:v>
                </c:pt>
                <c:pt idx="663">
                  <c:v>8.840000000000096</c:v>
                </c:pt>
                <c:pt idx="664">
                  <c:v>8.85333333333343</c:v>
                </c:pt>
                <c:pt idx="665">
                  <c:v>8.866666666666763</c:v>
                </c:pt>
                <c:pt idx="666">
                  <c:v>8.880000000000097</c:v>
                </c:pt>
                <c:pt idx="667">
                  <c:v>8.89333333333343</c:v>
                </c:pt>
                <c:pt idx="668">
                  <c:v>8.906666666666764</c:v>
                </c:pt>
                <c:pt idx="669">
                  <c:v>8.920000000000098</c:v>
                </c:pt>
                <c:pt idx="670">
                  <c:v>8.933333333333431</c:v>
                </c:pt>
                <c:pt idx="671">
                  <c:v>8.946666666666765</c:v>
                </c:pt>
                <c:pt idx="672">
                  <c:v>8.960000000000099</c:v>
                </c:pt>
                <c:pt idx="673">
                  <c:v>8.973333333333432</c:v>
                </c:pt>
                <c:pt idx="674">
                  <c:v>8.986666666666766</c:v>
                </c:pt>
                <c:pt idx="675">
                  <c:v>9.0000000000001</c:v>
                </c:pt>
                <c:pt idx="676">
                  <c:v>9.013333333333433</c:v>
                </c:pt>
                <c:pt idx="677">
                  <c:v>9.026666666666767</c:v>
                </c:pt>
                <c:pt idx="678">
                  <c:v>9.0400000000001</c:v>
                </c:pt>
                <c:pt idx="679">
                  <c:v>9.053333333333434</c:v>
                </c:pt>
                <c:pt idx="680">
                  <c:v>9.066666666666768</c:v>
                </c:pt>
                <c:pt idx="681">
                  <c:v>9.080000000000101</c:v>
                </c:pt>
                <c:pt idx="682">
                  <c:v>9.093333333333435</c:v>
                </c:pt>
                <c:pt idx="683">
                  <c:v>9.106666666666769</c:v>
                </c:pt>
                <c:pt idx="684">
                  <c:v>9.120000000000102</c:v>
                </c:pt>
                <c:pt idx="685">
                  <c:v>9.133333333333436</c:v>
                </c:pt>
                <c:pt idx="686">
                  <c:v>9.14666666666677</c:v>
                </c:pt>
                <c:pt idx="687">
                  <c:v>9.160000000000103</c:v>
                </c:pt>
                <c:pt idx="688">
                  <c:v>9.173333333333437</c:v>
                </c:pt>
                <c:pt idx="689">
                  <c:v>9.18666666666677</c:v>
                </c:pt>
                <c:pt idx="690">
                  <c:v>9.200000000000104</c:v>
                </c:pt>
                <c:pt idx="691">
                  <c:v>9.213333333333438</c:v>
                </c:pt>
                <c:pt idx="692">
                  <c:v>9.226666666666771</c:v>
                </c:pt>
                <c:pt idx="693">
                  <c:v>9.240000000000105</c:v>
                </c:pt>
                <c:pt idx="694">
                  <c:v>9.253333333333439</c:v>
                </c:pt>
                <c:pt idx="695">
                  <c:v>9.266666666666772</c:v>
                </c:pt>
                <c:pt idx="696">
                  <c:v>9.280000000000106</c:v>
                </c:pt>
                <c:pt idx="697">
                  <c:v>9.29333333333344</c:v>
                </c:pt>
                <c:pt idx="698">
                  <c:v>9.306666666666773</c:v>
                </c:pt>
                <c:pt idx="699">
                  <c:v>9.320000000000107</c:v>
                </c:pt>
                <c:pt idx="700">
                  <c:v>9.33333333333344</c:v>
                </c:pt>
                <c:pt idx="701">
                  <c:v>9.346666666666774</c:v>
                </c:pt>
                <c:pt idx="702">
                  <c:v>9.360000000000108</c:v>
                </c:pt>
                <c:pt idx="703">
                  <c:v>9.373333333333441</c:v>
                </c:pt>
                <c:pt idx="704">
                  <c:v>9.386666666666775</c:v>
                </c:pt>
                <c:pt idx="705">
                  <c:v>9.400000000000109</c:v>
                </c:pt>
                <c:pt idx="706">
                  <c:v>9.413333333333442</c:v>
                </c:pt>
                <c:pt idx="707">
                  <c:v>9.426666666666776</c:v>
                </c:pt>
                <c:pt idx="708">
                  <c:v>9.44000000000011</c:v>
                </c:pt>
                <c:pt idx="709">
                  <c:v>9.453333333333443</c:v>
                </c:pt>
                <c:pt idx="710">
                  <c:v>9.466666666666777</c:v>
                </c:pt>
                <c:pt idx="711">
                  <c:v>9.48000000000011</c:v>
                </c:pt>
                <c:pt idx="712">
                  <c:v>9.493333333333444</c:v>
                </c:pt>
                <c:pt idx="713">
                  <c:v>9.506666666666778</c:v>
                </c:pt>
                <c:pt idx="714">
                  <c:v>9.520000000000111</c:v>
                </c:pt>
                <c:pt idx="715">
                  <c:v>9.533333333333445</c:v>
                </c:pt>
                <c:pt idx="716">
                  <c:v>9.546666666666779</c:v>
                </c:pt>
                <c:pt idx="717">
                  <c:v>9.560000000000112</c:v>
                </c:pt>
                <c:pt idx="718">
                  <c:v>9.573333333333446</c:v>
                </c:pt>
                <c:pt idx="719">
                  <c:v>9.58666666666678</c:v>
                </c:pt>
                <c:pt idx="720">
                  <c:v>9.600000000000113</c:v>
                </c:pt>
                <c:pt idx="721">
                  <c:v>9.613333333333447</c:v>
                </c:pt>
                <c:pt idx="722">
                  <c:v>9.62666666666678</c:v>
                </c:pt>
                <c:pt idx="723">
                  <c:v>9.640000000000114</c:v>
                </c:pt>
                <c:pt idx="724">
                  <c:v>9.653333333333448</c:v>
                </c:pt>
                <c:pt idx="725">
                  <c:v>9.666666666666782</c:v>
                </c:pt>
                <c:pt idx="726">
                  <c:v>9.680000000000115</c:v>
                </c:pt>
                <c:pt idx="727">
                  <c:v>9.693333333333449</c:v>
                </c:pt>
                <c:pt idx="728">
                  <c:v>9.706666666666782</c:v>
                </c:pt>
                <c:pt idx="729">
                  <c:v>9.720000000000116</c:v>
                </c:pt>
                <c:pt idx="730">
                  <c:v>9.73333333333345</c:v>
                </c:pt>
                <c:pt idx="731">
                  <c:v>9.746666666666783</c:v>
                </c:pt>
                <c:pt idx="732">
                  <c:v>9.760000000000117</c:v>
                </c:pt>
                <c:pt idx="733">
                  <c:v>9.77333333333345</c:v>
                </c:pt>
                <c:pt idx="734">
                  <c:v>9.786666666666784</c:v>
                </c:pt>
                <c:pt idx="735">
                  <c:v>9.800000000000118</c:v>
                </c:pt>
                <c:pt idx="736">
                  <c:v>9.813333333333452</c:v>
                </c:pt>
                <c:pt idx="737">
                  <c:v>9.826666666666785</c:v>
                </c:pt>
                <c:pt idx="738">
                  <c:v>9.840000000000119</c:v>
                </c:pt>
                <c:pt idx="739">
                  <c:v>9.853333333333453</c:v>
                </c:pt>
                <c:pt idx="740">
                  <c:v>9.866666666666786</c:v>
                </c:pt>
                <c:pt idx="741">
                  <c:v>9.88000000000012</c:v>
                </c:pt>
                <c:pt idx="742">
                  <c:v>9.893333333333453</c:v>
                </c:pt>
                <c:pt idx="743">
                  <c:v>9.906666666666787</c:v>
                </c:pt>
                <c:pt idx="744">
                  <c:v>9.92000000000012</c:v>
                </c:pt>
                <c:pt idx="745">
                  <c:v>9.933333333333454</c:v>
                </c:pt>
                <c:pt idx="746">
                  <c:v>9.946666666666788</c:v>
                </c:pt>
                <c:pt idx="747">
                  <c:v>9.960000000000122</c:v>
                </c:pt>
                <c:pt idx="748">
                  <c:v>9.973333333333455</c:v>
                </c:pt>
                <c:pt idx="749">
                  <c:v>9.986666666666789</c:v>
                </c:pt>
                <c:pt idx="750">
                  <c:v>10.000000000000123</c:v>
                </c:pt>
                <c:pt idx="751">
                  <c:v>10.013333333333456</c:v>
                </c:pt>
                <c:pt idx="752">
                  <c:v>10.02666666666679</c:v>
                </c:pt>
                <c:pt idx="753">
                  <c:v>10.040000000000123</c:v>
                </c:pt>
                <c:pt idx="754">
                  <c:v>10.053333333333457</c:v>
                </c:pt>
                <c:pt idx="755">
                  <c:v>10.06666666666679</c:v>
                </c:pt>
                <c:pt idx="756">
                  <c:v>10.080000000000124</c:v>
                </c:pt>
                <c:pt idx="757">
                  <c:v>10.093333333333458</c:v>
                </c:pt>
                <c:pt idx="758">
                  <c:v>10.106666666666792</c:v>
                </c:pt>
                <c:pt idx="759">
                  <c:v>10.120000000000125</c:v>
                </c:pt>
                <c:pt idx="760">
                  <c:v>10.133333333333459</c:v>
                </c:pt>
                <c:pt idx="761">
                  <c:v>10.146666666666793</c:v>
                </c:pt>
                <c:pt idx="762">
                  <c:v>10.160000000000126</c:v>
                </c:pt>
                <c:pt idx="763">
                  <c:v>10.17333333333346</c:v>
                </c:pt>
                <c:pt idx="764">
                  <c:v>10.186666666666794</c:v>
                </c:pt>
                <c:pt idx="765">
                  <c:v>10.200000000000127</c:v>
                </c:pt>
                <c:pt idx="766">
                  <c:v>10.21333333333346</c:v>
                </c:pt>
                <c:pt idx="767">
                  <c:v>10.226666666666794</c:v>
                </c:pt>
                <c:pt idx="768">
                  <c:v>10.240000000000128</c:v>
                </c:pt>
                <c:pt idx="769">
                  <c:v>10.253333333333462</c:v>
                </c:pt>
                <c:pt idx="770">
                  <c:v>10.266666666666795</c:v>
                </c:pt>
                <c:pt idx="771">
                  <c:v>10.280000000000129</c:v>
                </c:pt>
                <c:pt idx="772">
                  <c:v>10.293333333333463</c:v>
                </c:pt>
                <c:pt idx="773">
                  <c:v>10.306666666666796</c:v>
                </c:pt>
                <c:pt idx="774">
                  <c:v>10.32000000000013</c:v>
                </c:pt>
                <c:pt idx="775">
                  <c:v>10.333333333333464</c:v>
                </c:pt>
                <c:pt idx="776">
                  <c:v>10.346666666666797</c:v>
                </c:pt>
                <c:pt idx="777">
                  <c:v>10.36000000000013</c:v>
                </c:pt>
                <c:pt idx="778">
                  <c:v>10.373333333333465</c:v>
                </c:pt>
                <c:pt idx="779">
                  <c:v>10.386666666666798</c:v>
                </c:pt>
                <c:pt idx="780">
                  <c:v>10.400000000000132</c:v>
                </c:pt>
                <c:pt idx="781">
                  <c:v>10.413333333333465</c:v>
                </c:pt>
                <c:pt idx="782">
                  <c:v>10.426666666666799</c:v>
                </c:pt>
                <c:pt idx="783">
                  <c:v>10.440000000000133</c:v>
                </c:pt>
                <c:pt idx="784">
                  <c:v>10.453333333333466</c:v>
                </c:pt>
                <c:pt idx="785">
                  <c:v>10.4666666666668</c:v>
                </c:pt>
                <c:pt idx="786">
                  <c:v>10.480000000000134</c:v>
                </c:pt>
                <c:pt idx="787">
                  <c:v>10.493333333333467</c:v>
                </c:pt>
                <c:pt idx="788">
                  <c:v>10.506666666666801</c:v>
                </c:pt>
                <c:pt idx="789">
                  <c:v>10.520000000000135</c:v>
                </c:pt>
                <c:pt idx="790">
                  <c:v>10.533333333333468</c:v>
                </c:pt>
                <c:pt idx="791">
                  <c:v>10.546666666666802</c:v>
                </c:pt>
                <c:pt idx="792">
                  <c:v>10.560000000000136</c:v>
                </c:pt>
                <c:pt idx="793">
                  <c:v>10.57333333333347</c:v>
                </c:pt>
                <c:pt idx="794">
                  <c:v>10.586666666666803</c:v>
                </c:pt>
                <c:pt idx="795">
                  <c:v>10.600000000000136</c:v>
                </c:pt>
                <c:pt idx="796">
                  <c:v>10.61333333333347</c:v>
                </c:pt>
                <c:pt idx="797">
                  <c:v>10.626666666666804</c:v>
                </c:pt>
                <c:pt idx="798">
                  <c:v>10.640000000000137</c:v>
                </c:pt>
                <c:pt idx="799">
                  <c:v>10.653333333333471</c:v>
                </c:pt>
                <c:pt idx="800">
                  <c:v>10.666666666666805</c:v>
                </c:pt>
                <c:pt idx="801">
                  <c:v>10.680000000000138</c:v>
                </c:pt>
                <c:pt idx="802">
                  <c:v>10.693333333333472</c:v>
                </c:pt>
                <c:pt idx="803">
                  <c:v>10.706666666666806</c:v>
                </c:pt>
                <c:pt idx="804">
                  <c:v>10.72000000000014</c:v>
                </c:pt>
                <c:pt idx="805">
                  <c:v>10.733333333333473</c:v>
                </c:pt>
                <c:pt idx="806">
                  <c:v>10.746666666666806</c:v>
                </c:pt>
                <c:pt idx="807">
                  <c:v>10.76000000000014</c:v>
                </c:pt>
                <c:pt idx="808">
                  <c:v>10.773333333333474</c:v>
                </c:pt>
                <c:pt idx="809">
                  <c:v>10.786666666666807</c:v>
                </c:pt>
                <c:pt idx="810">
                  <c:v>10.800000000000141</c:v>
                </c:pt>
                <c:pt idx="811">
                  <c:v>10.813333333333475</c:v>
                </c:pt>
                <c:pt idx="812">
                  <c:v>10.826666666666808</c:v>
                </c:pt>
                <c:pt idx="813">
                  <c:v>10.840000000000142</c:v>
                </c:pt>
                <c:pt idx="814">
                  <c:v>10.853333333333476</c:v>
                </c:pt>
                <c:pt idx="815">
                  <c:v>10.86666666666681</c:v>
                </c:pt>
                <c:pt idx="816">
                  <c:v>10.880000000000143</c:v>
                </c:pt>
                <c:pt idx="817">
                  <c:v>10.893333333333477</c:v>
                </c:pt>
                <c:pt idx="818">
                  <c:v>10.90666666666681</c:v>
                </c:pt>
                <c:pt idx="819">
                  <c:v>10.920000000000144</c:v>
                </c:pt>
                <c:pt idx="820">
                  <c:v>10.933333333333477</c:v>
                </c:pt>
                <c:pt idx="821">
                  <c:v>10.946666666666811</c:v>
                </c:pt>
                <c:pt idx="822">
                  <c:v>10.960000000000145</c:v>
                </c:pt>
                <c:pt idx="823">
                  <c:v>10.973333333333478</c:v>
                </c:pt>
                <c:pt idx="824">
                  <c:v>10.986666666666812</c:v>
                </c:pt>
                <c:pt idx="825">
                  <c:v>11.000000000000146</c:v>
                </c:pt>
                <c:pt idx="826">
                  <c:v>11.01333333333348</c:v>
                </c:pt>
                <c:pt idx="827">
                  <c:v>11.026666666666813</c:v>
                </c:pt>
                <c:pt idx="828">
                  <c:v>11.040000000000147</c:v>
                </c:pt>
                <c:pt idx="829">
                  <c:v>11.05333333333348</c:v>
                </c:pt>
                <c:pt idx="830">
                  <c:v>11.066666666666814</c:v>
                </c:pt>
                <c:pt idx="831">
                  <c:v>11.080000000000148</c:v>
                </c:pt>
                <c:pt idx="832">
                  <c:v>11.093333333333481</c:v>
                </c:pt>
                <c:pt idx="833">
                  <c:v>11.106666666666815</c:v>
                </c:pt>
                <c:pt idx="834">
                  <c:v>11.120000000000148</c:v>
                </c:pt>
                <c:pt idx="835">
                  <c:v>11.133333333333482</c:v>
                </c:pt>
                <c:pt idx="836">
                  <c:v>11.146666666666816</c:v>
                </c:pt>
                <c:pt idx="837">
                  <c:v>11.16000000000015</c:v>
                </c:pt>
                <c:pt idx="838">
                  <c:v>11.173333333333483</c:v>
                </c:pt>
                <c:pt idx="839">
                  <c:v>11.186666666666817</c:v>
                </c:pt>
                <c:pt idx="840">
                  <c:v>11.20000000000015</c:v>
                </c:pt>
                <c:pt idx="841">
                  <c:v>11.213333333333484</c:v>
                </c:pt>
                <c:pt idx="842">
                  <c:v>11.226666666666818</c:v>
                </c:pt>
                <c:pt idx="843">
                  <c:v>11.240000000000151</c:v>
                </c:pt>
                <c:pt idx="844">
                  <c:v>11.253333333333485</c:v>
                </c:pt>
                <c:pt idx="845">
                  <c:v>11.266666666666818</c:v>
                </c:pt>
                <c:pt idx="846">
                  <c:v>11.280000000000152</c:v>
                </c:pt>
                <c:pt idx="847">
                  <c:v>11.293333333333486</c:v>
                </c:pt>
                <c:pt idx="848">
                  <c:v>11.30666666666682</c:v>
                </c:pt>
                <c:pt idx="849">
                  <c:v>11.320000000000153</c:v>
                </c:pt>
                <c:pt idx="850">
                  <c:v>11.333333333333487</c:v>
                </c:pt>
                <c:pt idx="851">
                  <c:v>11.34666666666682</c:v>
                </c:pt>
                <c:pt idx="852">
                  <c:v>11.360000000000154</c:v>
                </c:pt>
                <c:pt idx="853">
                  <c:v>11.373333333333488</c:v>
                </c:pt>
                <c:pt idx="854">
                  <c:v>11.386666666666821</c:v>
                </c:pt>
                <c:pt idx="855">
                  <c:v>11.400000000000155</c:v>
                </c:pt>
                <c:pt idx="856">
                  <c:v>11.413333333333489</c:v>
                </c:pt>
                <c:pt idx="857">
                  <c:v>11.426666666666822</c:v>
                </c:pt>
                <c:pt idx="858">
                  <c:v>11.440000000000156</c:v>
                </c:pt>
                <c:pt idx="859">
                  <c:v>11.45333333333349</c:v>
                </c:pt>
                <c:pt idx="860">
                  <c:v>11.466666666666823</c:v>
                </c:pt>
                <c:pt idx="861">
                  <c:v>11.480000000000157</c:v>
                </c:pt>
                <c:pt idx="862">
                  <c:v>11.49333333333349</c:v>
                </c:pt>
                <c:pt idx="863">
                  <c:v>11.506666666666824</c:v>
                </c:pt>
                <c:pt idx="864">
                  <c:v>11.520000000000158</c:v>
                </c:pt>
                <c:pt idx="865">
                  <c:v>11.533333333333491</c:v>
                </c:pt>
                <c:pt idx="866">
                  <c:v>11.546666666666825</c:v>
                </c:pt>
                <c:pt idx="867">
                  <c:v>11.560000000000159</c:v>
                </c:pt>
                <c:pt idx="868">
                  <c:v>11.573333333333492</c:v>
                </c:pt>
                <c:pt idx="869">
                  <c:v>11.586666666666826</c:v>
                </c:pt>
                <c:pt idx="870">
                  <c:v>11.60000000000016</c:v>
                </c:pt>
                <c:pt idx="871">
                  <c:v>11.613333333333493</c:v>
                </c:pt>
                <c:pt idx="872">
                  <c:v>11.626666666666827</c:v>
                </c:pt>
                <c:pt idx="873">
                  <c:v>11.64000000000016</c:v>
                </c:pt>
                <c:pt idx="874">
                  <c:v>11.653333333333494</c:v>
                </c:pt>
                <c:pt idx="875">
                  <c:v>11.666666666666828</c:v>
                </c:pt>
                <c:pt idx="876">
                  <c:v>11.680000000000161</c:v>
                </c:pt>
                <c:pt idx="877">
                  <c:v>11.693333333333495</c:v>
                </c:pt>
                <c:pt idx="878">
                  <c:v>11.706666666666829</c:v>
                </c:pt>
                <c:pt idx="879">
                  <c:v>11.720000000000162</c:v>
                </c:pt>
                <c:pt idx="880">
                  <c:v>11.733333333333496</c:v>
                </c:pt>
                <c:pt idx="881">
                  <c:v>11.74666666666683</c:v>
                </c:pt>
                <c:pt idx="882">
                  <c:v>11.760000000000163</c:v>
                </c:pt>
                <c:pt idx="883">
                  <c:v>11.773333333333497</c:v>
                </c:pt>
                <c:pt idx="884">
                  <c:v>11.78666666666683</c:v>
                </c:pt>
                <c:pt idx="885">
                  <c:v>11.800000000000164</c:v>
                </c:pt>
                <c:pt idx="886">
                  <c:v>11.813333333333498</c:v>
                </c:pt>
                <c:pt idx="887">
                  <c:v>11.826666666666831</c:v>
                </c:pt>
                <c:pt idx="888">
                  <c:v>11.840000000000165</c:v>
                </c:pt>
                <c:pt idx="889">
                  <c:v>11.853333333333499</c:v>
                </c:pt>
                <c:pt idx="890">
                  <c:v>11.866666666666832</c:v>
                </c:pt>
                <c:pt idx="891">
                  <c:v>11.880000000000166</c:v>
                </c:pt>
                <c:pt idx="892">
                  <c:v>11.8933333333335</c:v>
                </c:pt>
                <c:pt idx="893">
                  <c:v>11.906666666666833</c:v>
                </c:pt>
                <c:pt idx="894">
                  <c:v>11.920000000000167</c:v>
                </c:pt>
                <c:pt idx="895">
                  <c:v>11.9333333333335</c:v>
                </c:pt>
                <c:pt idx="896">
                  <c:v>11.946666666666834</c:v>
                </c:pt>
                <c:pt idx="897">
                  <c:v>11.960000000000168</c:v>
                </c:pt>
                <c:pt idx="898">
                  <c:v>11.973333333333501</c:v>
                </c:pt>
                <c:pt idx="899">
                  <c:v>11.986666666666835</c:v>
                </c:pt>
                <c:pt idx="900">
                  <c:v>12.000000000000169</c:v>
                </c:pt>
                <c:pt idx="901">
                  <c:v>12.013333333333502</c:v>
                </c:pt>
                <c:pt idx="902">
                  <c:v>12.026666666666836</c:v>
                </c:pt>
                <c:pt idx="903">
                  <c:v>12.04000000000017</c:v>
                </c:pt>
                <c:pt idx="904">
                  <c:v>12.053333333333503</c:v>
                </c:pt>
                <c:pt idx="905">
                  <c:v>12.066666666666837</c:v>
                </c:pt>
                <c:pt idx="906">
                  <c:v>12.08000000000017</c:v>
                </c:pt>
                <c:pt idx="907">
                  <c:v>12.093333333333504</c:v>
                </c:pt>
                <c:pt idx="908">
                  <c:v>12.106666666666838</c:v>
                </c:pt>
                <c:pt idx="909">
                  <c:v>12.120000000000172</c:v>
                </c:pt>
                <c:pt idx="910">
                  <c:v>12.133333333333505</c:v>
                </c:pt>
                <c:pt idx="911">
                  <c:v>12.146666666666839</c:v>
                </c:pt>
                <c:pt idx="912">
                  <c:v>12.160000000000172</c:v>
                </c:pt>
                <c:pt idx="913">
                  <c:v>12.173333333333506</c:v>
                </c:pt>
                <c:pt idx="914">
                  <c:v>12.18666666666684</c:v>
                </c:pt>
                <c:pt idx="915">
                  <c:v>12.200000000000173</c:v>
                </c:pt>
                <c:pt idx="916">
                  <c:v>12.213333333333507</c:v>
                </c:pt>
                <c:pt idx="917">
                  <c:v>12.22666666666684</c:v>
                </c:pt>
                <c:pt idx="918">
                  <c:v>12.240000000000174</c:v>
                </c:pt>
                <c:pt idx="919">
                  <c:v>12.253333333333508</c:v>
                </c:pt>
                <c:pt idx="920">
                  <c:v>12.266666666666842</c:v>
                </c:pt>
                <c:pt idx="921">
                  <c:v>12.280000000000175</c:v>
                </c:pt>
                <c:pt idx="922">
                  <c:v>12.293333333333509</c:v>
                </c:pt>
                <c:pt idx="923">
                  <c:v>12.306666666666843</c:v>
                </c:pt>
                <c:pt idx="924">
                  <c:v>12.320000000000176</c:v>
                </c:pt>
                <c:pt idx="925">
                  <c:v>12.33333333333351</c:v>
                </c:pt>
                <c:pt idx="926">
                  <c:v>12.346666666666843</c:v>
                </c:pt>
                <c:pt idx="927">
                  <c:v>12.360000000000177</c:v>
                </c:pt>
                <c:pt idx="928">
                  <c:v>12.37333333333351</c:v>
                </c:pt>
                <c:pt idx="929">
                  <c:v>12.386666666666844</c:v>
                </c:pt>
                <c:pt idx="930">
                  <c:v>12.400000000000178</c:v>
                </c:pt>
                <c:pt idx="931">
                  <c:v>12.413333333333512</c:v>
                </c:pt>
                <c:pt idx="932">
                  <c:v>12.426666666666845</c:v>
                </c:pt>
                <c:pt idx="933">
                  <c:v>12.440000000000179</c:v>
                </c:pt>
                <c:pt idx="934">
                  <c:v>12.453333333333513</c:v>
                </c:pt>
                <c:pt idx="935">
                  <c:v>12.466666666666846</c:v>
                </c:pt>
                <c:pt idx="936">
                  <c:v>12.48000000000018</c:v>
                </c:pt>
                <c:pt idx="937">
                  <c:v>12.493333333333513</c:v>
                </c:pt>
                <c:pt idx="938">
                  <c:v>12.506666666666847</c:v>
                </c:pt>
                <c:pt idx="939">
                  <c:v>12.52000000000018</c:v>
                </c:pt>
                <c:pt idx="940">
                  <c:v>12.533333333333514</c:v>
                </c:pt>
                <c:pt idx="941">
                  <c:v>12.546666666666848</c:v>
                </c:pt>
                <c:pt idx="942">
                  <c:v>12.560000000000182</c:v>
                </c:pt>
                <c:pt idx="943">
                  <c:v>12.573333333333515</c:v>
                </c:pt>
                <c:pt idx="944">
                  <c:v>12.586666666666849</c:v>
                </c:pt>
                <c:pt idx="945">
                  <c:v>12.600000000000183</c:v>
                </c:pt>
                <c:pt idx="946">
                  <c:v>12.613333333333516</c:v>
                </c:pt>
                <c:pt idx="947">
                  <c:v>12.62666666666685</c:v>
                </c:pt>
                <c:pt idx="948">
                  <c:v>12.640000000000184</c:v>
                </c:pt>
                <c:pt idx="949">
                  <c:v>12.653333333333517</c:v>
                </c:pt>
                <c:pt idx="950">
                  <c:v>12.66666666666685</c:v>
                </c:pt>
                <c:pt idx="951">
                  <c:v>12.680000000000184</c:v>
                </c:pt>
                <c:pt idx="952">
                  <c:v>12.693333333333518</c:v>
                </c:pt>
                <c:pt idx="953">
                  <c:v>12.706666666666852</c:v>
                </c:pt>
                <c:pt idx="954">
                  <c:v>12.720000000000185</c:v>
                </c:pt>
                <c:pt idx="955">
                  <c:v>12.733333333333519</c:v>
                </c:pt>
                <c:pt idx="956">
                  <c:v>12.746666666666853</c:v>
                </c:pt>
                <c:pt idx="957">
                  <c:v>12.760000000000186</c:v>
                </c:pt>
                <c:pt idx="958">
                  <c:v>12.77333333333352</c:v>
                </c:pt>
                <c:pt idx="959">
                  <c:v>12.786666666666854</c:v>
                </c:pt>
                <c:pt idx="960">
                  <c:v>12.800000000000187</c:v>
                </c:pt>
                <c:pt idx="961">
                  <c:v>12.81333333333352</c:v>
                </c:pt>
                <c:pt idx="962">
                  <c:v>12.826666666666855</c:v>
                </c:pt>
                <c:pt idx="963">
                  <c:v>12.840000000000188</c:v>
                </c:pt>
                <c:pt idx="964">
                  <c:v>12.853333333333522</c:v>
                </c:pt>
                <c:pt idx="965">
                  <c:v>12.866666666666855</c:v>
                </c:pt>
                <c:pt idx="966">
                  <c:v>12.880000000000189</c:v>
                </c:pt>
                <c:pt idx="967">
                  <c:v>12.893333333333523</c:v>
                </c:pt>
                <c:pt idx="968">
                  <c:v>12.906666666666856</c:v>
                </c:pt>
                <c:pt idx="969">
                  <c:v>12.92000000000019</c:v>
                </c:pt>
                <c:pt idx="970">
                  <c:v>12.933333333333524</c:v>
                </c:pt>
                <c:pt idx="971">
                  <c:v>12.946666666666857</c:v>
                </c:pt>
                <c:pt idx="972">
                  <c:v>12.960000000000191</c:v>
                </c:pt>
                <c:pt idx="973">
                  <c:v>12.973333333333525</c:v>
                </c:pt>
                <c:pt idx="974">
                  <c:v>12.986666666666858</c:v>
                </c:pt>
                <c:pt idx="975">
                  <c:v>13.000000000000192</c:v>
                </c:pt>
                <c:pt idx="976">
                  <c:v>13.013333333333525</c:v>
                </c:pt>
                <c:pt idx="977">
                  <c:v>13.02666666666686</c:v>
                </c:pt>
                <c:pt idx="978">
                  <c:v>13.040000000000193</c:v>
                </c:pt>
                <c:pt idx="979">
                  <c:v>13.053333333333526</c:v>
                </c:pt>
                <c:pt idx="980">
                  <c:v>13.06666666666686</c:v>
                </c:pt>
                <c:pt idx="981">
                  <c:v>13.080000000000194</c:v>
                </c:pt>
                <c:pt idx="982">
                  <c:v>13.093333333333527</c:v>
                </c:pt>
                <c:pt idx="983">
                  <c:v>13.106666666666861</c:v>
                </c:pt>
                <c:pt idx="984">
                  <c:v>13.120000000000195</c:v>
                </c:pt>
                <c:pt idx="985">
                  <c:v>13.133333333333528</c:v>
                </c:pt>
                <c:pt idx="986">
                  <c:v>13.146666666666862</c:v>
                </c:pt>
                <c:pt idx="987">
                  <c:v>13.160000000000196</c:v>
                </c:pt>
                <c:pt idx="988">
                  <c:v>13.17333333333353</c:v>
                </c:pt>
                <c:pt idx="989">
                  <c:v>13.186666666666863</c:v>
                </c:pt>
                <c:pt idx="990">
                  <c:v>13.200000000000196</c:v>
                </c:pt>
                <c:pt idx="991">
                  <c:v>13.21333333333353</c:v>
                </c:pt>
                <c:pt idx="992">
                  <c:v>13.226666666666864</c:v>
                </c:pt>
                <c:pt idx="993">
                  <c:v>13.240000000000197</c:v>
                </c:pt>
                <c:pt idx="994">
                  <c:v>13.253333333333531</c:v>
                </c:pt>
                <c:pt idx="995">
                  <c:v>13.266666666666865</c:v>
                </c:pt>
                <c:pt idx="996">
                  <c:v>13.280000000000198</c:v>
                </c:pt>
                <c:pt idx="997">
                  <c:v>13.293333333333532</c:v>
                </c:pt>
                <c:pt idx="998">
                  <c:v>13.306666666666866</c:v>
                </c:pt>
                <c:pt idx="999">
                  <c:v>13.3200000000002</c:v>
                </c:pt>
                <c:pt idx="1000">
                  <c:v>13.333333333333533</c:v>
                </c:pt>
              </c:numCache>
            </c:numRef>
          </c:yVal>
          <c:smooth val="0"/>
        </c:ser>
        <c:ser>
          <c:idx val="0"/>
          <c:order val="2"/>
          <c:tx>
            <c:v>h(t)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1!$AE$25:$AE$1025</c:f>
              <c:numCache>
                <c:ptCount val="1001"/>
                <c:pt idx="0">
                  <c:v>0</c:v>
                </c:pt>
                <c:pt idx="1">
                  <c:v>0.026086172485863167</c:v>
                </c:pt>
                <c:pt idx="2">
                  <c:v>0.04454430625024124</c:v>
                </c:pt>
                <c:pt idx="3">
                  <c:v>0.0596255276347252</c:v>
                </c:pt>
                <c:pt idx="4">
                  <c:v>0.0726951618611845</c:v>
                </c:pt>
                <c:pt idx="5">
                  <c:v>0.08439302791040312</c:v>
                </c:pt>
                <c:pt idx="6">
                  <c:v>0.09507905248972186</c:v>
                </c:pt>
                <c:pt idx="7">
                  <c:v>0.10497927264577707</c:v>
                </c:pt>
                <c:pt idx="8">
                  <c:v>0.11424656550563081</c:v>
                </c:pt>
                <c:pt idx="9">
                  <c:v>0.12299001015819241</c:v>
                </c:pt>
                <c:pt idx="10">
                  <c:v>0.13129065225717182</c:v>
                </c:pt>
                <c:pt idx="11">
                  <c:v>0.13921065157701967</c:v>
                </c:pt>
                <c:pt idx="12">
                  <c:v>0.14679891835974732</c:v>
                </c:pt>
                <c:pt idx="13">
                  <c:v>0.1540947565544711</c:v>
                </c:pt>
                <c:pt idx="14">
                  <c:v>0.16113031274326206</c:v>
                </c:pt>
                <c:pt idx="15">
                  <c:v>0.16793227684064596</c:v>
                </c:pt>
                <c:pt idx="16">
                  <c:v>0.17452309623903378</c:v>
                </c:pt>
                <c:pt idx="17">
                  <c:v>0.1809218633749018</c:v>
                </c:pt>
                <c:pt idx="18">
                  <c:v>0.18714497802969735</c:v>
                </c:pt>
                <c:pt idx="19">
                  <c:v>0.1932066505149579</c:v>
                </c:pt>
                <c:pt idx="20">
                  <c:v>0.1991192900966142</c:v>
                </c:pt>
                <c:pt idx="21">
                  <c:v>0.20489380910521798</c:v>
                </c:pt>
                <c:pt idx="22">
                  <c:v>0.21053986407141204</c:v>
                </c:pt>
                <c:pt idx="23">
                  <c:v>0.21606604912378252</c:v>
                </c:pt>
                <c:pt idx="24">
                  <c:v>0.22148005271272433</c:v>
                </c:pt>
                <c:pt idx="25">
                  <c:v>0.2267887858161564</c:v>
                </c:pt>
                <c:pt idx="26">
                  <c:v>0.23199848772269693</c:v>
                </c:pt>
                <c:pt idx="27">
                  <c:v>0.23711481400572554</c:v>
                </c:pt>
                <c:pt idx="28">
                  <c:v>0.2421429102204334</c:v>
                </c:pt>
                <c:pt idx="29">
                  <c:v>0.24708747405690176</c:v>
                </c:pt>
                <c:pt idx="30">
                  <c:v>0.2519528080847537</c:v>
                </c:pt>
                <c:pt idx="31">
                  <c:v>0.25674286477324504</c:v>
                </c:pt>
                <c:pt idx="32">
                  <c:v>0.26146128512573663</c:v>
                </c:pt>
                <c:pt idx="33">
                  <c:v>0.26611143200159637</c:v>
                </c:pt>
                <c:pt idx="34">
                  <c:v>0.2706964189918099</c:v>
                </c:pt>
                <c:pt idx="35">
                  <c:v>0.27521913555245187</c:v>
                </c:pt>
                <c:pt idx="36">
                  <c:v>0.2796822689720763</c:v>
                </c:pt>
                <c:pt idx="37">
                  <c:v>0.28408832364714504</c:v>
                </c:pt>
                <c:pt idx="38">
                  <c:v>0.2884396380579332</c:v>
                </c:pt>
                <c:pt idx="39">
                  <c:v>0.292738399771491</c:v>
                </c:pt>
                <c:pt idx="40">
                  <c:v>0.2969866587448102</c:v>
                </c:pt>
                <c:pt idx="41">
                  <c:v>0.3011863391577527</c:v>
                </c:pt>
                <c:pt idx="42">
                  <c:v>0.3053392499695421</c:v>
                </c:pt>
                <c:pt idx="43">
                  <c:v>0.30944709436313594</c:v>
                </c:pt>
                <c:pt idx="44">
                  <c:v>0.31351147821737424</c:v>
                </c:pt>
                <c:pt idx="45">
                  <c:v>0.31753391772646694</c:v>
                </c:pt>
                <c:pt idx="46">
                  <c:v>0.32151584626938945</c:v>
                </c:pt>
                <c:pt idx="47">
                  <c:v>0.32545862061748715</c:v>
                </c:pt>
                <c:pt idx="48">
                  <c:v>0.3293635265565628</c:v>
                </c:pt>
                <c:pt idx="49">
                  <c:v>0.33323178398954756</c:v>
                </c:pt>
                <c:pt idx="50">
                  <c:v>0.3370645515772138</c:v>
                </c:pt>
                <c:pt idx="51">
                  <c:v>0.3408629309670273</c:v>
                </c:pt>
                <c:pt idx="52">
                  <c:v>0.34462797065393835</c:v>
                </c:pt>
                <c:pt idx="53">
                  <c:v>0.34836066951151395</c:v>
                </c:pt>
                <c:pt idx="54">
                  <c:v>0.3520619800271647</c:v>
                </c:pt>
                <c:pt idx="55">
                  <c:v>0.35573281127121276</c:v>
                </c:pt>
                <c:pt idx="56">
                  <c:v>0.3593740316260752</c:v>
                </c:pt>
                <c:pt idx="57">
                  <c:v>0.36298647129882794</c:v>
                </c:pt>
                <c:pt idx="58">
                  <c:v>0.3665709246377946</c:v>
                </c:pt>
                <c:pt idx="59">
                  <c:v>0.37012815227151924</c:v>
                </c:pt>
                <c:pt idx="60">
                  <c:v>0.3736588830864842</c:v>
                </c:pt>
                <c:pt idx="61">
                  <c:v>0.3771638160581826</c:v>
                </c:pt>
                <c:pt idx="62">
                  <c:v>0.38064362194861606</c:v>
                </c:pt>
                <c:pt idx="63">
                  <c:v>0.38409894488193375</c:v>
                </c:pt>
                <c:pt idx="64">
                  <c:v>0.3875304038087342</c:v>
                </c:pt>
                <c:pt idx="65">
                  <c:v>0.39093859386849344</c:v>
                </c:pt>
                <c:pt idx="66">
                  <c:v>0.3943240876586477</c:v>
                </c:pt>
                <c:pt idx="67">
                  <c:v>0.3976874364180279</c:v>
                </c:pt>
                <c:pt idx="68">
                  <c:v>0.40102917113160436</c:v>
                </c:pt>
                <c:pt idx="69">
                  <c:v>0.40434980356284117</c:v>
                </c:pt>
                <c:pt idx="70">
                  <c:v>0.40764982721937326</c:v>
                </c:pt>
                <c:pt idx="71">
                  <c:v>0.41092971825719354</c:v>
                </c:pt>
                <c:pt idx="72">
                  <c:v>0.41418993632806733</c:v>
                </c:pt>
                <c:pt idx="73">
                  <c:v>0.4174309253744694</c:v>
                </c:pt>
                <c:pt idx="74">
                  <c:v>0.4206531143759607</c:v>
                </c:pt>
                <c:pt idx="75">
                  <c:v>0.42385691805058007</c:v>
                </c:pt>
                <c:pt idx="76">
                  <c:v>0.4270427375145208</c:v>
                </c:pt>
                <c:pt idx="77">
                  <c:v>0.4302109609030831</c:v>
                </c:pt>
                <c:pt idx="78">
                  <c:v>0.4333619639556439</c:v>
                </c:pt>
                <c:pt idx="79">
                  <c:v>0.43649611056716053</c:v>
                </c:pt>
                <c:pt idx="80">
                  <c:v>0.43961375330851643</c:v>
                </c:pt>
                <c:pt idx="81">
                  <c:v>0.44271523391783446</c:v>
                </c:pt>
                <c:pt idx="82">
                  <c:v>0.445800883764712</c:v>
                </c:pt>
                <c:pt idx="83">
                  <c:v>0.4488710242891792</c:v>
                </c:pt>
                <c:pt idx="84">
                  <c:v>0.4519259674170423</c:v>
                </c:pt>
                <c:pt idx="85">
                  <c:v>0.45496601595314523</c:v>
                </c:pt>
                <c:pt idx="86">
                  <c:v>0.4579914639539681</c:v>
                </c:pt>
                <c:pt idx="87">
                  <c:v>0.46100259708087254</c:v>
                </c:pt>
                <c:pt idx="88">
                  <c:v>0.46399969293520915</c:v>
                </c:pt>
                <c:pt idx="89">
                  <c:v>0.46698302137641173</c:v>
                </c:pt>
                <c:pt idx="90">
                  <c:v>0.4699528448241218</c:v>
                </c:pt>
                <c:pt idx="91">
                  <c:v>0.47290941854531215</c:v>
                </c:pt>
                <c:pt idx="92">
                  <c:v>0.47585299092731</c:v>
                </c:pt>
                <c:pt idx="93">
                  <c:v>0.4787838037375561</c:v>
                </c:pt>
                <c:pt idx="94">
                  <c:v>0.4817020923708792</c:v>
                </c:pt>
                <c:pt idx="95">
                  <c:v>0.4846080860850109</c:v>
                </c:pt>
                <c:pt idx="96">
                  <c:v>0.48750200822501755</c:v>
                </c:pt>
                <c:pt idx="97">
                  <c:v>0.4903840764372794</c:v>
                </c:pt>
                <c:pt idx="98">
                  <c:v>0.4932545028736059</c:v>
                </c:pt>
                <c:pt idx="99">
                  <c:v>0.4961134943860374</c:v>
                </c:pt>
                <c:pt idx="100">
                  <c:v>0.49896125271284686</c:v>
                </c:pt>
                <c:pt idx="101">
                  <c:v>0.5017979746562228</c:v>
                </c:pt>
                <c:pt idx="102">
                  <c:v>0.5046238522520834</c:v>
                </c:pt>
                <c:pt idx="103">
                  <c:v>0.5074390729324437</c:v>
                </c:pt>
                <c:pt idx="104">
                  <c:v>0.5102438196807311</c:v>
                </c:pt>
                <c:pt idx="105">
                  <c:v>0.513038271180419</c:v>
                </c:pt>
                <c:pt idx="106">
                  <c:v>0.5158226019573283</c:v>
                </c:pt>
                <c:pt idx="107">
                  <c:v>0.5185969825159212</c:v>
                </c:pt>
                <c:pt idx="108">
                  <c:v>0.521361579469896</c:v>
                </c:pt>
                <c:pt idx="109">
                  <c:v>0.5241165556673707</c:v>
                </c:pt>
                <c:pt idx="110">
                  <c:v>0.5268620703109269</c:v>
                </c:pt>
                <c:pt idx="111">
                  <c:v>0.5295982790727698</c:v>
                </c:pt>
                <c:pt idx="112">
                  <c:v>0.5323253342052449</c:v>
                </c:pt>
                <c:pt idx="113">
                  <c:v>0.5350433846469379</c:v>
                </c:pt>
                <c:pt idx="114">
                  <c:v>0.5377525761245724</c:v>
                </c:pt>
                <c:pt idx="115">
                  <c:v>0.5404530512509056</c:v>
                </c:pt>
                <c:pt idx="116">
                  <c:v>0.5431449496188143</c:v>
                </c:pt>
                <c:pt idx="117">
                  <c:v>0.5458284078917494</c:v>
                </c:pt>
                <c:pt idx="118">
                  <c:v>0.548503559890729</c:v>
                </c:pt>
                <c:pt idx="119">
                  <c:v>0.5511705366780317</c:v>
                </c:pt>
                <c:pt idx="120">
                  <c:v>0.5538294666377405</c:v>
                </c:pt>
                <c:pt idx="121">
                  <c:v>0.5564804755532813</c:v>
                </c:pt>
                <c:pt idx="122">
                  <c:v>0.5591236866820929</c:v>
                </c:pt>
                <c:pt idx="123">
                  <c:v>0.5617592208275557</c:v>
                </c:pt>
                <c:pt idx="124">
                  <c:v>0.5643871964083021</c:v>
                </c:pt>
                <c:pt idx="125">
                  <c:v>0.5670077295250247</c:v>
                </c:pt>
                <c:pt idx="126">
                  <c:v>0.5696209340248894</c:v>
                </c:pt>
                <c:pt idx="127">
                  <c:v>0.5722269215636616</c:v>
                </c:pt>
                <c:pt idx="128">
                  <c:v>0.5748258016656395</c:v>
                </c:pt>
                <c:pt idx="129">
                  <c:v>0.5774176817814919</c:v>
                </c:pt>
                <c:pt idx="130">
                  <c:v>0.580002667344088</c:v>
                </c:pt>
                <c:pt idx="131">
                  <c:v>0.5825808618224035</c:v>
                </c:pt>
                <c:pt idx="132">
                  <c:v>0.5851523667735841</c:v>
                </c:pt>
                <c:pt idx="133">
                  <c:v>0.5877172818932423</c:v>
                </c:pt>
                <c:pt idx="134">
                  <c:v>0.5902757050640616</c:v>
                </c:pt>
                <c:pt idx="135">
                  <c:v>0.5928277324027743</c:v>
                </c:pt>
                <c:pt idx="136">
                  <c:v>0.5953734583055834</c:v>
                </c:pt>
                <c:pt idx="137">
                  <c:v>0.5979129754920866</c:v>
                </c:pt>
                <c:pt idx="138">
                  <c:v>0.6004463750477653</c:v>
                </c:pt>
                <c:pt idx="139">
                  <c:v>0.6029737464650954</c:v>
                </c:pt>
                <c:pt idx="140">
                  <c:v>0.6054951776833324</c:v>
                </c:pt>
                <c:pt idx="141">
                  <c:v>0.6080107551270244</c:v>
                </c:pt>
                <c:pt idx="142">
                  <c:v>0.6105205637433023</c:v>
                </c:pt>
                <c:pt idx="143">
                  <c:v>0.6130246870379933</c:v>
                </c:pt>
                <c:pt idx="144">
                  <c:v>0.6155232071106038</c:v>
                </c:pt>
                <c:pt idx="145">
                  <c:v>0.6180162046882149</c:v>
                </c:pt>
                <c:pt idx="146">
                  <c:v>0.6205037591583304</c:v>
                </c:pt>
                <c:pt idx="147">
                  <c:v>0.6229859486007181</c:v>
                </c:pt>
                <c:pt idx="148">
                  <c:v>0.6254628498182806</c:v>
                </c:pt>
                <c:pt idx="149">
                  <c:v>0.6279345383669928</c:v>
                </c:pt>
                <c:pt idx="150">
                  <c:v>0.6304010885849393</c:v>
                </c:pt>
                <c:pt idx="151">
                  <c:v>0.6328625736204856</c:v>
                </c:pt>
                <c:pt idx="152">
                  <c:v>0.6353190654596141</c:v>
                </c:pt>
                <c:pt idx="153">
                  <c:v>0.6377706349524546</c:v>
                </c:pt>
                <c:pt idx="154">
                  <c:v>0.6402173518390387</c:v>
                </c:pt>
                <c:pt idx="155">
                  <c:v>0.6426592847743066</c:v>
                </c:pt>
                <c:pt idx="156">
                  <c:v>0.64509650135239</c:v>
                </c:pt>
                <c:pt idx="157">
                  <c:v>0.6475290681302006</c:v>
                </c:pt>
                <c:pt idx="158">
                  <c:v>0.649957050650344</c:v>
                </c:pt>
                <c:pt idx="159">
                  <c:v>0.6523805134633865</c:v>
                </c:pt>
                <c:pt idx="160">
                  <c:v>0.654799520149494</c:v>
                </c:pt>
                <c:pt idx="161">
                  <c:v>0.6572141333394667</c:v>
                </c:pt>
                <c:pt idx="162">
                  <c:v>0.6596244147351884</c:v>
                </c:pt>
                <c:pt idx="163">
                  <c:v>0.6620304251295125</c:v>
                </c:pt>
                <c:pt idx="164">
                  <c:v>0.6644322244256008</c:v>
                </c:pt>
                <c:pt idx="165">
                  <c:v>0.6668298716557358</c:v>
                </c:pt>
                <c:pt idx="166">
                  <c:v>0.6692234249996231</c:v>
                </c:pt>
                <c:pt idx="167">
                  <c:v>0.6716129418022</c:v>
                </c:pt>
                <c:pt idx="168">
                  <c:v>0.673998478590969</c:v>
                </c:pt>
                <c:pt idx="169">
                  <c:v>0.6763800910928678</c:v>
                </c:pt>
                <c:pt idx="170">
                  <c:v>0.6787578342506951</c:v>
                </c:pt>
                <c:pt idx="171">
                  <c:v>0.6811317622391034</c:v>
                </c:pt>
                <c:pt idx="172">
                  <c:v>0.6835019284801743</c:v>
                </c:pt>
                <c:pt idx="173">
                  <c:v>0.6858683856585888</c:v>
                </c:pt>
                <c:pt idx="174">
                  <c:v>0.6882311857364061</c:v>
                </c:pt>
                <c:pt idx="175">
                  <c:v>0.6905903799674633</c:v>
                </c:pt>
                <c:pt idx="176">
                  <c:v>0.6929460189114071</c:v>
                </c:pt>
                <c:pt idx="177">
                  <c:v>0.6952981524473691</c:v>
                </c:pt>
                <c:pt idx="178">
                  <c:v>0.6976468297872974</c:v>
                </c:pt>
                <c:pt idx="179">
                  <c:v>0.6999920994889525</c:v>
                </c:pt>
                <c:pt idx="180">
                  <c:v>0.7023340094685797</c:v>
                </c:pt>
                <c:pt idx="181">
                  <c:v>0.7046726070132678</c:v>
                </c:pt>
                <c:pt idx="182">
                  <c:v>0.707007938793002</c:v>
                </c:pt>
                <c:pt idx="183">
                  <c:v>0.7093400508724224</c:v>
                </c:pt>
                <c:pt idx="184">
                  <c:v>0.7116689887222949</c:v>
                </c:pt>
                <c:pt idx="185">
                  <c:v>0.7139947972307056</c:v>
                </c:pt>
                <c:pt idx="186">
                  <c:v>0.7163175207139834</c:v>
                </c:pt>
                <c:pt idx="187">
                  <c:v>0.7186372029273624</c:v>
                </c:pt>
                <c:pt idx="188">
                  <c:v>0.72095388707539</c:v>
                </c:pt>
                <c:pt idx="189">
                  <c:v>0.7232676158220869</c:v>
                </c:pt>
                <c:pt idx="190">
                  <c:v>0.7255784313008696</c:v>
                </c:pt>
                <c:pt idx="191">
                  <c:v>0.7278863751242393</c:v>
                </c:pt>
                <c:pt idx="192">
                  <c:v>0.7301914883932441</c:v>
                </c:pt>
                <c:pt idx="193">
                  <c:v>0.7324938117067238</c:v>
                </c:pt>
                <c:pt idx="194">
                  <c:v>0.7347933851703395</c:v>
                </c:pt>
                <c:pt idx="195">
                  <c:v>0.7370902484053978</c:v>
                </c:pt>
                <c:pt idx="196">
                  <c:v>0.7393844405574721</c:v>
                </c:pt>
                <c:pt idx="197">
                  <c:v>0.7416760003048294</c:v>
                </c:pt>
                <c:pt idx="198">
                  <c:v>0.7439649658666665</c:v>
                </c:pt>
                <c:pt idx="199">
                  <c:v>0.7462513750111615</c:v>
                </c:pt>
                <c:pt idx="200">
                  <c:v>0.7485352650633449</c:v>
                </c:pt>
                <c:pt idx="201">
                  <c:v>0.7508166729127971</c:v>
                </c:pt>
                <c:pt idx="202">
                  <c:v>0.7530956350211743</c:v>
                </c:pt>
                <c:pt idx="203">
                  <c:v>0.7553721874295701</c:v>
                </c:pt>
                <c:pt idx="204">
                  <c:v>0.7576463657657159</c:v>
                </c:pt>
                <c:pt idx="205">
                  <c:v>0.7599182052510242</c:v>
                </c:pt>
                <c:pt idx="206">
                  <c:v>0.7621877407074802</c:v>
                </c:pt>
                <c:pt idx="207">
                  <c:v>0.7644550065643846</c:v>
                </c:pt>
                <c:pt idx="208">
                  <c:v>0.7667200368649523</c:v>
                </c:pt>
                <c:pt idx="209">
                  <c:v>0.7689828652727699</c:v>
                </c:pt>
                <c:pt idx="210">
                  <c:v>0.7712435250781177</c:v>
                </c:pt>
                <c:pt idx="211">
                  <c:v>0.7735020492041565</c:v>
                </c:pt>
                <c:pt idx="212">
                  <c:v>0.7757584702129866</c:v>
                </c:pt>
                <c:pt idx="213">
                  <c:v>0.7780128203115784</c:v>
                </c:pt>
                <c:pt idx="214">
                  <c:v>0.7802651313575816</c:v>
                </c:pt>
                <c:pt idx="215">
                  <c:v>0.7825154348650134</c:v>
                </c:pt>
                <c:pt idx="216">
                  <c:v>0.7847637620098298</c:v>
                </c:pt>
                <c:pt idx="217">
                  <c:v>0.7870101436353831</c:v>
                </c:pt>
                <c:pt idx="218">
                  <c:v>0.7892546102577689</c:v>
                </c:pt>
                <c:pt idx="219">
                  <c:v>0.7914971920710636</c:v>
                </c:pt>
                <c:pt idx="220">
                  <c:v>0.7937379189524576</c:v>
                </c:pt>
                <c:pt idx="221">
                  <c:v>0.795976820467285</c:v>
                </c:pt>
                <c:pt idx="222">
                  <c:v>0.7982139258739529</c:v>
                </c:pt>
                <c:pt idx="223">
                  <c:v>0.8004492641287733</c:v>
                </c:pt>
                <c:pt idx="224">
                  <c:v>0.802682863890699</c:v>
                </c:pt>
                <c:pt idx="225">
                  <c:v>0.8049147535259671</c:v>
                </c:pt>
                <c:pt idx="226">
                  <c:v>0.8071449611126512</c:v>
                </c:pt>
                <c:pt idx="227">
                  <c:v>0.8093735144451251</c:v>
                </c:pt>
                <c:pt idx="228">
                  <c:v>0.8116004410384402</c:v>
                </c:pt>
                <c:pt idx="229">
                  <c:v>0.8138257681326185</c:v>
                </c:pt>
                <c:pt idx="230">
                  <c:v>0.8160495226968633</c:v>
                </c:pt>
                <c:pt idx="231">
                  <c:v>0.8182717314336893</c:v>
                </c:pt>
                <c:pt idx="232">
                  <c:v>0.8204924207829749</c:v>
                </c:pt>
                <c:pt idx="233">
                  <c:v>0.8227116169259375</c:v>
                </c:pt>
                <c:pt idx="234">
                  <c:v>0.8249293457890338</c:v>
                </c:pt>
                <c:pt idx="235">
                  <c:v>0.8271456330477873</c:v>
                </c:pt>
                <c:pt idx="236">
                  <c:v>0.8293605041305453</c:v>
                </c:pt>
                <c:pt idx="237">
                  <c:v>0.8315739842221649</c:v>
                </c:pt>
                <c:pt idx="238">
                  <c:v>0.8337860982676322</c:v>
                </c:pt>
                <c:pt idx="239">
                  <c:v>0.8359968709756141</c:v>
                </c:pt>
                <c:pt idx="240">
                  <c:v>0.8382063268219466</c:v>
                </c:pt>
                <c:pt idx="241">
                  <c:v>0.8404144900530577</c:v>
                </c:pt>
                <c:pt idx="242">
                  <c:v>0.84262138468933</c:v>
                </c:pt>
                <c:pt idx="243">
                  <c:v>0.8448270345284026</c:v>
                </c:pt>
                <c:pt idx="244">
                  <c:v>0.8470314631484128</c:v>
                </c:pt>
                <c:pt idx="245">
                  <c:v>0.8492346939111811</c:v>
                </c:pt>
                <c:pt idx="246">
                  <c:v>0.851436749965339</c:v>
                </c:pt>
                <c:pt idx="247">
                  <c:v>0.853637654249402</c:v>
                </c:pt>
                <c:pt idx="248">
                  <c:v>0.8558374294947881</c:v>
                </c:pt>
                <c:pt idx="249">
                  <c:v>0.858036098228784</c:v>
                </c:pt>
                <c:pt idx="250">
                  <c:v>0.8602336827774593</c:v>
                </c:pt>
                <c:pt idx="251">
                  <c:v>0.86243020526853</c:v>
                </c:pt>
                <c:pt idx="252">
                  <c:v>0.8646256876341736</c:v>
                </c:pt>
                <c:pt idx="253">
                  <c:v>0.8668201516137944</c:v>
                </c:pt>
                <c:pt idx="254">
                  <c:v>0.869013618756743</c:v>
                </c:pt>
                <c:pt idx="255">
                  <c:v>0.8712061104249883</c:v>
                </c:pt>
                <c:pt idx="256">
                  <c:v>0.8733976477957455</c:v>
                </c:pt>
                <c:pt idx="257">
                  <c:v>0.8755882518640586</c:v>
                </c:pt>
                <c:pt idx="258">
                  <c:v>0.8777779434453408</c:v>
                </c:pt>
                <c:pt idx="259">
                  <c:v>0.8799667431778712</c:v>
                </c:pt>
                <c:pt idx="260">
                  <c:v>0.8821546715252516</c:v>
                </c:pt>
                <c:pt idx="261">
                  <c:v>0.8843417487788213</c:v>
                </c:pt>
                <c:pt idx="262">
                  <c:v>0.886527995060033</c:v>
                </c:pt>
                <c:pt idx="263">
                  <c:v>0.8887134303227894</c:v>
                </c:pt>
                <c:pt idx="264">
                  <c:v>0.890898074355742</c:v>
                </c:pt>
                <c:pt idx="265">
                  <c:v>0.8930819467845524</c:v>
                </c:pt>
                <c:pt idx="266">
                  <c:v>0.8952650670741175</c:v>
                </c:pt>
                <c:pt idx="267">
                  <c:v>0.897447454530758</c:v>
                </c:pt>
                <c:pt idx="268">
                  <c:v>0.8996291283043734</c:v>
                </c:pt>
                <c:pt idx="269">
                  <c:v>0.901810107390561</c:v>
                </c:pt>
                <c:pt idx="270">
                  <c:v>0.903990410632703</c:v>
                </c:pt>
                <c:pt idx="271">
                  <c:v>0.9061700567240195</c:v>
                </c:pt>
                <c:pt idx="272">
                  <c:v>0.9083490642095898</c:v>
                </c:pt>
                <c:pt idx="273">
                  <c:v>0.910527451488342</c:v>
                </c:pt>
                <c:pt idx="274">
                  <c:v>0.9127052368150118</c:v>
                </c:pt>
                <c:pt idx="275">
                  <c:v>0.9148824383020709</c:v>
                </c:pt>
                <c:pt idx="276">
                  <c:v>0.9170590739216259</c:v>
                </c:pt>
                <c:pt idx="277">
                  <c:v>0.9192351615072877</c:v>
                </c:pt>
                <c:pt idx="278">
                  <c:v>0.9214107187560128</c:v>
                </c:pt>
                <c:pt idx="279">
                  <c:v>0.9235857632299167</c:v>
                </c:pt>
                <c:pt idx="280">
                  <c:v>0.9257603123580594</c:v>
                </c:pt>
                <c:pt idx="281">
                  <c:v>0.9279343834382049</c:v>
                </c:pt>
                <c:pt idx="282">
                  <c:v>0.9301079936385532</c:v>
                </c:pt>
                <c:pt idx="283">
                  <c:v>0.932281159999448</c:v>
                </c:pt>
                <c:pt idx="284">
                  <c:v>0.9344538994350577</c:v>
                </c:pt>
                <c:pt idx="285">
                  <c:v>0.9366262287350327</c:v>
                </c:pt>
                <c:pt idx="286">
                  <c:v>0.9387981645661373</c:v>
                </c:pt>
                <c:pt idx="287">
                  <c:v>0.9409697234738592</c:v>
                </c:pt>
                <c:pt idx="288">
                  <c:v>0.9431409218839942</c:v>
                </c:pt>
                <c:pt idx="289">
                  <c:v>0.9453117761042088</c:v>
                </c:pt>
                <c:pt idx="290">
                  <c:v>0.9474823023255801</c:v>
                </c:pt>
                <c:pt idx="291">
                  <c:v>0.9496525166241134</c:v>
                </c:pt>
                <c:pt idx="292">
                  <c:v>0.9518224349622391</c:v>
                </c:pt>
                <c:pt idx="293">
                  <c:v>0.9539920731902869</c:v>
                </c:pt>
                <c:pt idx="294">
                  <c:v>0.9561614470479405</c:v>
                </c:pt>
                <c:pt idx="295">
                  <c:v>0.958330572165671</c:v>
                </c:pt>
                <c:pt idx="296">
                  <c:v>0.960499464066151</c:v>
                </c:pt>
                <c:pt idx="297">
                  <c:v>0.9626681381656487</c:v>
                </c:pt>
                <c:pt idx="298">
                  <c:v>0.9648366097754021</c:v>
                </c:pt>
                <c:pt idx="299">
                  <c:v>0.9670048941029754</c:v>
                </c:pt>
                <c:pt idx="300">
                  <c:v>0.9691730062535963</c:v>
                </c:pt>
                <c:pt idx="301">
                  <c:v>0.9713409612314745</c:v>
                </c:pt>
                <c:pt idx="302">
                  <c:v>0.9735087739411036</c:v>
                </c:pt>
                <c:pt idx="303">
                  <c:v>0.975676459188544</c:v>
                </c:pt>
                <c:pt idx="304">
                  <c:v>0.9778440316826899</c:v>
                </c:pt>
                <c:pt idx="305">
                  <c:v>0.9800115060365181</c:v>
                </c:pt>
                <c:pt idx="306">
                  <c:v>0.9821788967683215</c:v>
                </c:pt>
                <c:pt idx="307">
                  <c:v>0.9843462183029251</c:v>
                </c:pt>
                <c:pt idx="308">
                  <c:v>0.9865134849728869</c:v>
                </c:pt>
                <c:pt idx="309">
                  <c:v>0.9886807110196822</c:v>
                </c:pt>
                <c:pt idx="310">
                  <c:v>0.9908479105948738</c:v>
                </c:pt>
                <c:pt idx="311">
                  <c:v>0.9930150977612651</c:v>
                </c:pt>
                <c:pt idx="312">
                  <c:v>0.9951822864940406</c:v>
                </c:pt>
                <c:pt idx="313">
                  <c:v>0.9973494906818899</c:v>
                </c:pt>
                <c:pt idx="314">
                  <c:v>0.9995167241281185</c:v>
                </c:pt>
                <c:pt idx="315">
                  <c:v>1.0016840005517438</c:v>
                </c:pt>
                <c:pt idx="316">
                  <c:v>1.0038513335885773</c:v>
                </c:pt>
                <c:pt idx="317">
                  <c:v>1.0060187367922944</c:v>
                </c:pt>
                <c:pt idx="318">
                  <c:v>1.0081862236354893</c:v>
                </c:pt>
                <c:pt idx="319">
                  <c:v>1.0103538075107172</c:v>
                </c:pt>
                <c:pt idx="320">
                  <c:v>1.0125215017315243</c:v>
                </c:pt>
                <c:pt idx="321">
                  <c:v>1.0146893195334645</c:v>
                </c:pt>
                <c:pt idx="322">
                  <c:v>1.0168572740751036</c:v>
                </c:pt>
                <c:pt idx="323">
                  <c:v>1.0190253784390122</c:v>
                </c:pt>
                <c:pt idx="324">
                  <c:v>1.021193645632745</c:v>
                </c:pt>
                <c:pt idx="325">
                  <c:v>1.0233620885898105</c:v>
                </c:pt>
                <c:pt idx="326">
                  <c:v>1.025530720170626</c:v>
                </c:pt>
                <c:pt idx="327">
                  <c:v>1.0276995531634656</c:v>
                </c:pt>
                <c:pt idx="328">
                  <c:v>1.029868600285392</c:v>
                </c:pt>
                <c:pt idx="329">
                  <c:v>1.0320378741831815</c:v>
                </c:pt>
                <c:pt idx="330">
                  <c:v>1.034207387434236</c:v>
                </c:pt>
                <c:pt idx="331">
                  <c:v>1.0363771525474845</c:v>
                </c:pt>
                <c:pt idx="332">
                  <c:v>1.0385471819642758</c:v>
                </c:pt>
                <c:pt idx="333">
                  <c:v>1.040717488059258</c:v>
                </c:pt>
                <c:pt idx="334">
                  <c:v>1.0428880831412515</c:v>
                </c:pt>
                <c:pt idx="335">
                  <c:v>1.045058979454109</c:v>
                </c:pt>
                <c:pt idx="336">
                  <c:v>1.0472301891775675</c:v>
                </c:pt>
                <c:pt idx="337">
                  <c:v>1.0494017244280904</c:v>
                </c:pt>
                <c:pt idx="338">
                  <c:v>1.0515735972596998</c:v>
                </c:pt>
                <c:pt idx="339">
                  <c:v>1.0537458196648002</c:v>
                </c:pt>
                <c:pt idx="340">
                  <c:v>1.0559184035749924</c:v>
                </c:pt>
                <c:pt idx="341">
                  <c:v>1.0580913608618794</c:v>
                </c:pt>
                <c:pt idx="342">
                  <c:v>1.0602647033378623</c:v>
                </c:pt>
                <c:pt idx="343">
                  <c:v>1.062438442756929</c:v>
                </c:pt>
                <c:pt idx="344">
                  <c:v>1.064612590815433</c:v>
                </c:pt>
                <c:pt idx="345">
                  <c:v>1.0667871591528648</c:v>
                </c:pt>
                <c:pt idx="346">
                  <c:v>1.0689621593526153</c:v>
                </c:pt>
                <c:pt idx="347">
                  <c:v>1.0711376029427302</c:v>
                </c:pt>
                <c:pt idx="348">
                  <c:v>1.0733135013966568</c:v>
                </c:pt>
                <c:pt idx="349">
                  <c:v>1.0754898661339838</c:v>
                </c:pt>
                <c:pt idx="350">
                  <c:v>1.0776667085211722</c:v>
                </c:pt>
                <c:pt idx="351">
                  <c:v>1.0798440398722802</c:v>
                </c:pt>
                <c:pt idx="352">
                  <c:v>1.0820218714496788</c:v>
                </c:pt>
                <c:pt idx="353">
                  <c:v>1.0842002144647618</c:v>
                </c:pt>
                <c:pt idx="354">
                  <c:v>1.0863790800786481</c:v>
                </c:pt>
                <c:pt idx="355">
                  <c:v>1.0885584794028764</c:v>
                </c:pt>
                <c:pt idx="356">
                  <c:v>1.0907384235000934</c:v>
                </c:pt>
                <c:pt idx="357">
                  <c:v>1.0929189233847358</c:v>
                </c:pt>
                <c:pt idx="358">
                  <c:v>1.0950999900237048</c:v>
                </c:pt>
                <c:pt idx="359">
                  <c:v>1.0972816343370342</c:v>
                </c:pt>
                <c:pt idx="360">
                  <c:v>1.099463867198552</c:v>
                </c:pt>
                <c:pt idx="361">
                  <c:v>1.1016466994365364</c:v>
                </c:pt>
                <c:pt idx="362">
                  <c:v>1.1038301418343643</c:v>
                </c:pt>
                <c:pt idx="363">
                  <c:v>1.106014205131155</c:v>
                </c:pt>
                <c:pt idx="364">
                  <c:v>1.108198900022406</c:v>
                </c:pt>
                <c:pt idx="365">
                  <c:v>1.110384237160625</c:v>
                </c:pt>
                <c:pt idx="366">
                  <c:v>1.1125702271559552</c:v>
                </c:pt>
                <c:pt idx="367">
                  <c:v>1.114756880576794</c:v>
                </c:pt>
                <c:pt idx="368">
                  <c:v>1.116944207950407</c:v>
                </c:pt>
                <c:pt idx="369">
                  <c:v>1.1191322197635372</c:v>
                </c:pt>
                <c:pt idx="370">
                  <c:v>1.121320926463006</c:v>
                </c:pt>
                <c:pt idx="371">
                  <c:v>1.1235103384563125</c:v>
                </c:pt>
                <c:pt idx="372">
                  <c:v>1.1257004661122245</c:v>
                </c:pt>
                <c:pt idx="373">
                  <c:v>1.127891319761366</c:v>
                </c:pt>
                <c:pt idx="374">
                  <c:v>1.1300829096967988</c:v>
                </c:pt>
                <c:pt idx="375">
                  <c:v>1.1322752461745993</c:v>
                </c:pt>
                <c:pt idx="376">
                  <c:v>1.134468339414431</c:v>
                </c:pt>
                <c:pt idx="377">
                  <c:v>1.1366621996001112</c:v>
                </c:pt>
                <c:pt idx="378">
                  <c:v>1.138856836880173</c:v>
                </c:pt>
                <c:pt idx="379">
                  <c:v>1.1410522613684242</c:v>
                </c:pt>
                <c:pt idx="380">
                  <c:v>1.143248483144499</c:v>
                </c:pt>
                <c:pt idx="381">
                  <c:v>1.1454455122544072</c:v>
                </c:pt>
                <c:pt idx="382">
                  <c:v>1.1476433587110784</c:v>
                </c:pt>
                <c:pt idx="383">
                  <c:v>1.1498420324949015</c:v>
                </c:pt>
                <c:pt idx="384">
                  <c:v>1.1520415435542601</c:v>
                </c:pt>
                <c:pt idx="385">
                  <c:v>1.1542419018060646</c:v>
                </c:pt>
                <c:pt idx="386">
                  <c:v>1.156443117136278</c:v>
                </c:pt>
                <c:pt idx="387">
                  <c:v>1.1586451994004394</c:v>
                </c:pt>
                <c:pt idx="388">
                  <c:v>1.1608481584241839</c:v>
                </c:pt>
                <c:pt idx="389">
                  <c:v>1.1630520040037562</c:v>
                </c:pt>
                <c:pt idx="390">
                  <c:v>1.1652567459065233</c:v>
                </c:pt>
                <c:pt idx="391">
                  <c:v>1.1674623938714808</c:v>
                </c:pt>
                <c:pt idx="392">
                  <c:v>1.1696689576097572</c:v>
                </c:pt>
                <c:pt idx="393">
                  <c:v>1.1718764468051142</c:v>
                </c:pt>
                <c:pt idx="394">
                  <c:v>1.1740848711144423</c:v>
                </c:pt>
                <c:pt idx="395">
                  <c:v>1.1762942401682543</c:v>
                </c:pt>
                <c:pt idx="396">
                  <c:v>1.178504563571175</c:v>
                </c:pt>
                <c:pt idx="397">
                  <c:v>1.180715850902427</c:v>
                </c:pt>
                <c:pt idx="398">
                  <c:v>1.1829281117163126</c:v>
                </c:pt>
                <c:pt idx="399">
                  <c:v>1.185141355542695</c:v>
                </c:pt>
                <c:pt idx="400">
                  <c:v>1.187355591887473</c:v>
                </c:pt>
                <c:pt idx="401">
                  <c:v>1.1895708302330543</c:v>
                </c:pt>
                <c:pt idx="402">
                  <c:v>1.1917870800388262</c:v>
                </c:pt>
                <c:pt idx="403">
                  <c:v>1.1940043507416216</c:v>
                </c:pt>
                <c:pt idx="404">
                  <c:v>1.1962226517561834</c:v>
                </c:pt>
                <c:pt idx="405">
                  <c:v>1.1984419924756256</c:v>
                </c:pt>
                <c:pt idx="406">
                  <c:v>1.2006623822718907</c:v>
                </c:pt>
                <c:pt idx="407">
                  <c:v>1.2028838304962057</c:v>
                </c:pt>
                <c:pt idx="408">
                  <c:v>1.2051063464795344</c:v>
                </c:pt>
                <c:pt idx="409">
                  <c:v>1.2073299395330268</c:v>
                </c:pt>
                <c:pt idx="410">
                  <c:v>1.2095546189484667</c:v>
                </c:pt>
                <c:pt idx="411">
                  <c:v>1.211780393998716</c:v>
                </c:pt>
                <c:pt idx="412">
                  <c:v>1.2140072739381564</c:v>
                </c:pt>
                <c:pt idx="413">
                  <c:v>1.2162352680031299</c:v>
                </c:pt>
                <c:pt idx="414">
                  <c:v>1.2184643854123742</c:v>
                </c:pt>
                <c:pt idx="415">
                  <c:v>1.2206946353674586</c:v>
                </c:pt>
                <c:pt idx="416">
                  <c:v>1.2229260270532156</c:v>
                </c:pt>
                <c:pt idx="417">
                  <c:v>1.2251585696381713</c:v>
                </c:pt>
                <c:pt idx="418">
                  <c:v>1.2273922722749722</c:v>
                </c:pt>
                <c:pt idx="419">
                  <c:v>1.2296271441008118</c:v>
                </c:pt>
                <c:pt idx="420">
                  <c:v>1.2318631942378528</c:v>
                </c:pt>
                <c:pt idx="421">
                  <c:v>1.2341004317936495</c:v>
                </c:pt>
                <c:pt idx="422">
                  <c:v>1.2363388658615655</c:v>
                </c:pt>
                <c:pt idx="423">
                  <c:v>1.2385785055211918</c:v>
                </c:pt>
                <c:pt idx="424">
                  <c:v>1.2408193598387618</c:v>
                </c:pt>
                <c:pt idx="425">
                  <c:v>1.243061437867564</c:v>
                </c:pt>
                <c:pt idx="426">
                  <c:v>1.2453047486483537</c:v>
                </c:pt>
                <c:pt idx="427">
                  <c:v>1.2475493012097625</c:v>
                </c:pt>
                <c:pt idx="428">
                  <c:v>1.2497951045687052</c:v>
                </c:pt>
                <c:pt idx="429">
                  <c:v>1.2520421677307871</c:v>
                </c:pt>
                <c:pt idx="430">
                  <c:v>1.254290499690707</c:v>
                </c:pt>
                <c:pt idx="431">
                  <c:v>1.2565401094326598</c:v>
                </c:pt>
                <c:pt idx="432">
                  <c:v>1.258791005930738</c:v>
                </c:pt>
                <c:pt idx="433">
                  <c:v>1.2610431981493302</c:v>
                </c:pt>
                <c:pt idx="434">
                  <c:v>1.2632966950435198</c:v>
                </c:pt>
                <c:pt idx="435">
                  <c:v>1.2655515055594806</c:v>
                </c:pt>
                <c:pt idx="436">
                  <c:v>1.2678076386348713</c:v>
                </c:pt>
                <c:pt idx="437">
                  <c:v>1.2700651031992298</c:v>
                </c:pt>
                <c:pt idx="438">
                  <c:v>1.2723239081743645</c:v>
                </c:pt>
                <c:pt idx="439">
                  <c:v>1.2745840624747449</c:v>
                </c:pt>
                <c:pt idx="440">
                  <c:v>1.276845575007891</c:v>
                </c:pt>
                <c:pt idx="441">
                  <c:v>1.279108454674762</c:v>
                </c:pt>
                <c:pt idx="442">
                  <c:v>1.2813727103701422</c:v>
                </c:pt>
                <c:pt idx="443">
                  <c:v>1.2836383509830274</c:v>
                </c:pt>
                <c:pt idx="444">
                  <c:v>1.2859053853970088</c:v>
                </c:pt>
                <c:pt idx="445">
                  <c:v>1.2881738224906571</c:v>
                </c:pt>
                <c:pt idx="446">
                  <c:v>1.2904436711379044</c:v>
                </c:pt>
                <c:pt idx="447">
                  <c:v>1.2927149402084253</c:v>
                </c:pt>
                <c:pt idx="448">
                  <c:v>1.2949876385680177</c:v>
                </c:pt>
                <c:pt idx="449">
                  <c:v>1.297261775078982</c:v>
                </c:pt>
                <c:pt idx="450">
                  <c:v>1.2995373586004997</c:v>
                </c:pt>
                <c:pt idx="451">
                  <c:v>1.3018143979890102</c:v>
                </c:pt>
                <c:pt idx="452">
                  <c:v>1.3040929020985887</c:v>
                </c:pt>
                <c:pt idx="453">
                  <c:v>1.3063728797813212</c:v>
                </c:pt>
                <c:pt idx="454">
                  <c:v>1.3086543398876798</c:v>
                </c:pt>
                <c:pt idx="455">
                  <c:v>1.3109372912668973</c:v>
                </c:pt>
                <c:pt idx="456">
                  <c:v>1.313221742767341</c:v>
                </c:pt>
                <c:pt idx="457">
                  <c:v>1.3155077032368852</c:v>
                </c:pt>
                <c:pt idx="458">
                  <c:v>1.3177951815232842</c:v>
                </c:pt>
                <c:pt idx="459">
                  <c:v>1.3200841864745436</c:v>
                </c:pt>
                <c:pt idx="460">
                  <c:v>1.322374726939292</c:v>
                </c:pt>
                <c:pt idx="461">
                  <c:v>1.3246668117671516</c:v>
                </c:pt>
                <c:pt idx="462">
                  <c:v>1.326960449809108</c:v>
                </c:pt>
                <c:pt idx="463">
                  <c:v>1.3292556499178807</c:v>
                </c:pt>
                <c:pt idx="464">
                  <c:v>1.3315524209482918</c:v>
                </c:pt>
                <c:pt idx="465">
                  <c:v>1.3338507717576358</c:v>
                </c:pt>
                <c:pt idx="466">
                  <c:v>1.3361507112060473</c:v>
                </c:pt>
                <c:pt idx="467">
                  <c:v>1.3384522481568701</c:v>
                </c:pt>
                <c:pt idx="468">
                  <c:v>1.340755391477025</c:v>
                </c:pt>
                <c:pt idx="469">
                  <c:v>1.343060150037377</c:v>
                </c:pt>
                <c:pt idx="470">
                  <c:v>1.3453665327131044</c:v>
                </c:pt>
                <c:pt idx="471">
                  <c:v>1.3476745483840646</c:v>
                </c:pt>
                <c:pt idx="472">
                  <c:v>1.3499842059351626</c:v>
                </c:pt>
                <c:pt idx="473">
                  <c:v>1.352295514256717</c:v>
                </c:pt>
                <c:pt idx="474">
                  <c:v>1.3546084822448288</c:v>
                </c:pt>
                <c:pt idx="475">
                  <c:v>1.3569231188017465</c:v>
                </c:pt>
                <c:pt idx="476">
                  <c:v>1.3592394328362352</c:v>
                </c:pt>
                <c:pt idx="477">
                  <c:v>1.3615574332639417</c:v>
                </c:pt>
                <c:pt idx="478">
                  <c:v>1.3638771290077634</c:v>
                </c:pt>
                <c:pt idx="479">
                  <c:v>1.3661985289982144</c:v>
                </c:pt>
                <c:pt idx="480">
                  <c:v>1.3685216421737934</c:v>
                </c:pt>
                <c:pt idx="481">
                  <c:v>1.3708464774813514</c:v>
                </c:pt>
                <c:pt idx="482">
                  <c:v>1.3731730438764593</c:v>
                </c:pt>
                <c:pt idx="483">
                  <c:v>1.3755013503237763</c:v>
                </c:pt>
                <c:pt idx="484">
                  <c:v>1.377831405797417</c:v>
                </c:pt>
                <c:pt idx="485">
                  <c:v>1.3801632192813216</c:v>
                </c:pt>
                <c:pt idx="486">
                  <c:v>1.3824967997696236</c:v>
                </c:pt>
                <c:pt idx="487">
                  <c:v>1.3848321562670198</c:v>
                </c:pt>
                <c:pt idx="488">
                  <c:v>1.38716929778914</c:v>
                </c:pt>
                <c:pt idx="489">
                  <c:v>1.389508233362917</c:v>
                </c:pt>
                <c:pt idx="490">
                  <c:v>1.391848972026957</c:v>
                </c:pt>
                <c:pt idx="491">
                  <c:v>1.3941915228319108</c:v>
                </c:pt>
                <c:pt idx="492">
                  <c:v>1.3965358948408464</c:v>
                </c:pt>
                <c:pt idx="493">
                  <c:v>1.39888209712962</c:v>
                </c:pt>
                <c:pt idx="494">
                  <c:v>1.4012301387872501</c:v>
                </c:pt>
                <c:pt idx="495">
                  <c:v>1.4035800289162899</c:v>
                </c:pt>
                <c:pt idx="496">
                  <c:v>1.4059317766332025</c:v>
                </c:pt>
                <c:pt idx="497">
                  <c:v>1.4082853910687354</c:v>
                </c:pt>
                <c:pt idx="498">
                  <c:v>1.4106408813682962</c:v>
                </c:pt>
                <c:pt idx="499">
                  <c:v>1.4129982566923298</c:v>
                </c:pt>
                <c:pt idx="500">
                  <c:v>1.4153575262166944</c:v>
                </c:pt>
                <c:pt idx="501">
                  <c:v>1.4177186991330413</c:v>
                </c:pt>
                <c:pt idx="502">
                  <c:v>1.4200817846491927</c:v>
                </c:pt>
                <c:pt idx="503">
                  <c:v>1.4224467919895227</c:v>
                </c:pt>
                <c:pt idx="504">
                  <c:v>1.4248137303953379</c:v>
                </c:pt>
                <c:pt idx="505">
                  <c:v>1.427182609125259</c:v>
                </c:pt>
                <c:pt idx="506">
                  <c:v>1.4295534374556051</c:v>
                </c:pt>
                <c:pt idx="507">
                  <c:v>1.4319262246807765</c:v>
                </c:pt>
                <c:pt idx="508">
                  <c:v>1.434300980113641</c:v>
                </c:pt>
                <c:pt idx="509">
                  <c:v>1.4366777130859198</c:v>
                </c:pt>
                <c:pt idx="510">
                  <c:v>1.4390564329485755</c:v>
                </c:pt>
                <c:pt idx="511">
                  <c:v>1.4414371490722007</c:v>
                </c:pt>
                <c:pt idx="512">
                  <c:v>1.4438198708474077</c:v>
                </c:pt>
                <c:pt idx="513">
                  <c:v>1.446204607685221</c:v>
                </c:pt>
                <c:pt idx="514">
                  <c:v>1.4485913690174697</c:v>
                </c:pt>
                <c:pt idx="515">
                  <c:v>1.450980164297181</c:v>
                </c:pt>
                <c:pt idx="516">
                  <c:v>1.4533710029989764</c:v>
                </c:pt>
                <c:pt idx="517">
                  <c:v>1.4557638946194689</c:v>
                </c:pt>
                <c:pt idx="518">
                  <c:v>1.4581588486776609</c:v>
                </c:pt>
                <c:pt idx="519">
                  <c:v>1.460555874715345</c:v>
                </c:pt>
                <c:pt idx="520">
                  <c:v>1.4629549822975056</c:v>
                </c:pt>
                <c:pt idx="521">
                  <c:v>1.4653561810127216</c:v>
                </c:pt>
                <c:pt idx="522">
                  <c:v>1.4677594804735714</c:v>
                </c:pt>
                <c:pt idx="523">
                  <c:v>1.4701648903170406</c:v>
                </c:pt>
                <c:pt idx="524">
                  <c:v>1.4725724202049288</c:v>
                </c:pt>
                <c:pt idx="525">
                  <c:v>1.4749820798242617</c:v>
                </c:pt>
                <c:pt idx="526">
                  <c:v>1.4773938788877008</c:v>
                </c:pt>
                <c:pt idx="527">
                  <c:v>1.4798078271339594</c:v>
                </c:pt>
                <c:pt idx="528">
                  <c:v>1.4822239343282169</c:v>
                </c:pt>
                <c:pt idx="529">
                  <c:v>1.4846422102625372</c:v>
                </c:pt>
                <c:pt idx="530">
                  <c:v>1.4870626647562883</c:v>
                </c:pt>
                <c:pt idx="531">
                  <c:v>1.489485307656564</c:v>
                </c:pt>
                <c:pt idx="532">
                  <c:v>1.4919101488386075</c:v>
                </c:pt>
                <c:pt idx="533">
                  <c:v>1.494337198206238</c:v>
                </c:pt>
                <c:pt idx="534">
                  <c:v>1.4967664656922777</c:v>
                </c:pt>
                <c:pt idx="535">
                  <c:v>1.4991979612589834</c:v>
                </c:pt>
                <c:pt idx="536">
                  <c:v>1.5016316948984785</c:v>
                </c:pt>
                <c:pt idx="537">
                  <c:v>1.5040676766331873</c:v>
                </c:pt>
                <c:pt idx="538">
                  <c:v>1.5065059165162733</c:v>
                </c:pt>
                <c:pt idx="539">
                  <c:v>1.508946424632078</c:v>
                </c:pt>
                <c:pt idx="540">
                  <c:v>1.5113892110965639</c:v>
                </c:pt>
                <c:pt idx="541">
                  <c:v>1.5138342860577576</c:v>
                </c:pt>
                <c:pt idx="542">
                  <c:v>1.5162816596961983</c:v>
                </c:pt>
                <c:pt idx="543">
                  <c:v>1.5187313422253867</c:v>
                </c:pt>
                <c:pt idx="544">
                  <c:v>1.521183343892238</c:v>
                </c:pt>
                <c:pt idx="545">
                  <c:v>1.523637674977536</c:v>
                </c:pt>
                <c:pt idx="546">
                  <c:v>1.5260943457963914</c:v>
                </c:pt>
                <c:pt idx="547">
                  <c:v>1.5285533666987023</c:v>
                </c:pt>
                <c:pt idx="548">
                  <c:v>1.531014748069618</c:v>
                </c:pt>
                <c:pt idx="549">
                  <c:v>1.5334785003300035</c:v>
                </c:pt>
                <c:pt idx="550">
                  <c:v>1.5359446339369112</c:v>
                </c:pt>
                <c:pt idx="551">
                  <c:v>1.538413159384051</c:v>
                </c:pt>
                <c:pt idx="552">
                  <c:v>1.5408840872022669</c:v>
                </c:pt>
                <c:pt idx="553">
                  <c:v>1.543357427960014</c:v>
                </c:pt>
                <c:pt idx="554">
                  <c:v>1.5458331922638413</c:v>
                </c:pt>
                <c:pt idx="555">
                  <c:v>1.5483113907588757</c:v>
                </c:pt>
                <c:pt idx="556">
                  <c:v>1.55079203412931</c:v>
                </c:pt>
                <c:pt idx="557">
                  <c:v>1.553275133098894</c:v>
                </c:pt>
                <c:pt idx="558">
                  <c:v>1.5557606984314296</c:v>
                </c:pt>
                <c:pt idx="559">
                  <c:v>1.5582487409312684</c:v>
                </c:pt>
                <c:pt idx="560">
                  <c:v>1.5607392714438135</c:v>
                </c:pt>
                <c:pt idx="561">
                  <c:v>1.5632323008560247</c:v>
                </c:pt>
                <c:pt idx="562">
                  <c:v>1.5657278400969272</c:v>
                </c:pt>
                <c:pt idx="563">
                  <c:v>1.5682259001381236</c:v>
                </c:pt>
                <c:pt idx="564">
                  <c:v>1.5707264919943102</c:v>
                </c:pt>
                <c:pt idx="565">
                  <c:v>1.5732296267237977</c:v>
                </c:pt>
                <c:pt idx="566">
                  <c:v>1.5757353154290341</c:v>
                </c:pt>
                <c:pt idx="567">
                  <c:v>1.5782435692571322</c:v>
                </c:pt>
                <c:pt idx="568">
                  <c:v>1.5807543994004023</c:v>
                </c:pt>
                <c:pt idx="569">
                  <c:v>1.583267817096887</c:v>
                </c:pt>
                <c:pt idx="570">
                  <c:v>1.5857838336309016</c:v>
                </c:pt>
                <c:pt idx="571">
                  <c:v>1.588302460333578</c:v>
                </c:pt>
                <c:pt idx="572">
                  <c:v>1.590823708583413</c:v>
                </c:pt>
                <c:pt idx="573">
                  <c:v>1.5933475898068206</c:v>
                </c:pt>
                <c:pt idx="574">
                  <c:v>1.5958741154786893</c:v>
                </c:pt>
                <c:pt idx="575">
                  <c:v>1.5984032971229438</c:v>
                </c:pt>
                <c:pt idx="576">
                  <c:v>1.6009351463131103</c:v>
                </c:pt>
                <c:pt idx="577">
                  <c:v>1.6034696746728876</c:v>
                </c:pt>
                <c:pt idx="578">
                  <c:v>1.6060068938767222</c:v>
                </c:pt>
                <c:pt idx="579">
                  <c:v>1.6085468156503886</c:v>
                </c:pt>
                <c:pt idx="580">
                  <c:v>1.6110894517715735</c:v>
                </c:pt>
                <c:pt idx="581">
                  <c:v>1.6136348140704657</c:v>
                </c:pt>
                <c:pt idx="582">
                  <c:v>1.6161829144303517</c:v>
                </c:pt>
                <c:pt idx="583">
                  <c:v>1.618733764788214</c:v>
                </c:pt>
                <c:pt idx="584">
                  <c:v>1.6212873771353375</c:v>
                </c:pt>
                <c:pt idx="585">
                  <c:v>1.6238437635179184</c:v>
                </c:pt>
                <c:pt idx="586">
                  <c:v>1.62640293603768</c:v>
                </c:pt>
                <c:pt idx="587">
                  <c:v>1.6289649068524938</c:v>
                </c:pt>
                <c:pt idx="588">
                  <c:v>1.6315296881770058</c:v>
                </c:pt>
                <c:pt idx="589">
                  <c:v>1.6340972922832677</c:v>
                </c:pt>
                <c:pt idx="590">
                  <c:v>1.636667731501375</c:v>
                </c:pt>
                <c:pt idx="591">
                  <c:v>1.6392410182201094</c:v>
                </c:pt>
                <c:pt idx="592">
                  <c:v>1.6418171648875888</c:v>
                </c:pt>
                <c:pt idx="593">
                  <c:v>1.6443961840119214</c:v>
                </c:pt>
                <c:pt idx="594">
                  <c:v>1.6469780881618672</c:v>
                </c:pt>
                <c:pt idx="595">
                  <c:v>1.649562889967504</c:v>
                </c:pt>
                <c:pt idx="596">
                  <c:v>1.652150602120902</c:v>
                </c:pt>
                <c:pt idx="597">
                  <c:v>1.6547412373768016</c:v>
                </c:pt>
                <c:pt idx="598">
                  <c:v>1.6573348085533004</c:v>
                </c:pt>
                <c:pt idx="599">
                  <c:v>1.6599313285325454</c:v>
                </c:pt>
                <c:pt idx="600">
                  <c:v>1.6625308102614311</c:v>
                </c:pt>
                <c:pt idx="601">
                  <c:v>1.6651332667523058</c:v>
                </c:pt>
                <c:pt idx="602">
                  <c:v>1.6677387110836832</c:v>
                </c:pt>
                <c:pt idx="603">
                  <c:v>1.6703471564009627</c:v>
                </c:pt>
                <c:pt idx="604">
                  <c:v>1.6729586159171541</c:v>
                </c:pt>
                <c:pt idx="605">
                  <c:v>1.6755731029136123</c:v>
                </c:pt>
                <c:pt idx="606">
                  <c:v>1.678190630740777</c:v>
                </c:pt>
                <c:pt idx="607">
                  <c:v>1.6808112128189205</c:v>
                </c:pt>
                <c:pt idx="608">
                  <c:v>1.6834348626389033</c:v>
                </c:pt>
                <c:pt idx="609">
                  <c:v>1.6860615937629368</c:v>
                </c:pt>
                <c:pt idx="610">
                  <c:v>1.6886914198253535</c:v>
                </c:pt>
                <c:pt idx="611">
                  <c:v>1.6913243545333856</c:v>
                </c:pt>
                <c:pt idx="612">
                  <c:v>1.6939604116679507</c:v>
                </c:pt>
                <c:pt idx="613">
                  <c:v>1.6965996050844467</c:v>
                </c:pt>
                <c:pt idx="614">
                  <c:v>1.6992419487135533</c:v>
                </c:pt>
                <c:pt idx="615">
                  <c:v>1.7018874565620428</c:v>
                </c:pt>
                <c:pt idx="616">
                  <c:v>1.7045361427135994</c:v>
                </c:pt>
                <c:pt idx="617">
                  <c:v>1.7071880213296469</c:v>
                </c:pt>
                <c:pt idx="618">
                  <c:v>1.709843106650184</c:v>
                </c:pt>
                <c:pt idx="619">
                  <c:v>1.7125014129946303</c:v>
                </c:pt>
                <c:pt idx="620">
                  <c:v>1.7151629547626797</c:v>
                </c:pt>
                <c:pt idx="621">
                  <c:v>1.7178277464351634</c:v>
                </c:pt>
                <c:pt idx="622">
                  <c:v>1.7204958025749229</c:v>
                </c:pt>
                <c:pt idx="623">
                  <c:v>1.7231671378276903</c:v>
                </c:pt>
                <c:pt idx="624">
                  <c:v>1.7258417669229804</c:v>
                </c:pt>
                <c:pt idx="625">
                  <c:v>1.7285197046749914</c:v>
                </c:pt>
                <c:pt idx="626">
                  <c:v>1.731200965983515</c:v>
                </c:pt>
                <c:pt idx="627">
                  <c:v>1.7338855658348573</c:v>
                </c:pt>
                <c:pt idx="628">
                  <c:v>1.7365735193027694</c:v>
                </c:pt>
                <c:pt idx="629">
                  <c:v>1.7392648415493885</c:v>
                </c:pt>
                <c:pt idx="630">
                  <c:v>1.7419595478261893</c:v>
                </c:pt>
                <c:pt idx="631">
                  <c:v>1.7446576534749456</c:v>
                </c:pt>
                <c:pt idx="632">
                  <c:v>1.7473591739287033</c:v>
                </c:pt>
                <c:pt idx="633">
                  <c:v>1.7500641247127644</c:v>
                </c:pt>
                <c:pt idx="634">
                  <c:v>1.7527725214456813</c:v>
                </c:pt>
                <c:pt idx="635">
                  <c:v>1.7554843798402635</c:v>
                </c:pt>
                <c:pt idx="636">
                  <c:v>1.7581997157045948</c:v>
                </c:pt>
                <c:pt idx="637">
                  <c:v>1.7609185449430624</c:v>
                </c:pt>
                <c:pt idx="638">
                  <c:v>1.763640883557399</c:v>
                </c:pt>
                <c:pt idx="639">
                  <c:v>1.766366747647734</c:v>
                </c:pt>
                <c:pt idx="640">
                  <c:v>1.769096153413661</c:v>
                </c:pt>
                <c:pt idx="641">
                  <c:v>1.7718291171553144</c:v>
                </c:pt>
                <c:pt idx="642">
                  <c:v>1.7745656552744598</c:v>
                </c:pt>
                <c:pt idx="643">
                  <c:v>1.7773057842755968</c:v>
                </c:pt>
                <c:pt idx="644">
                  <c:v>1.7800495207670766</c:v>
                </c:pt>
                <c:pt idx="645">
                  <c:v>1.78279688146223</c:v>
                </c:pt>
                <c:pt idx="646">
                  <c:v>1.785547883180511</c:v>
                </c:pt>
                <c:pt idx="647">
                  <c:v>1.7883025428486532</c:v>
                </c:pt>
                <c:pt idx="648">
                  <c:v>1.7910608775018402</c:v>
                </c:pt>
                <c:pt idx="649">
                  <c:v>1.7938229042848903</c:v>
                </c:pt>
                <c:pt idx="650">
                  <c:v>1.796588640453455</c:v>
                </c:pt>
                <c:pt idx="651">
                  <c:v>1.799358103375233</c:v>
                </c:pt>
                <c:pt idx="652">
                  <c:v>1.8021313105311982</c:v>
                </c:pt>
                <c:pt idx="653">
                  <c:v>1.8049082795168427</c:v>
                </c:pt>
                <c:pt idx="654">
                  <c:v>1.807689028043436</c:v>
                </c:pt>
                <c:pt idx="655">
                  <c:v>1.8104735739392985</c:v>
                </c:pt>
                <c:pt idx="656">
                  <c:v>1.8132619351510928</c:v>
                </c:pt>
                <c:pt idx="657">
                  <c:v>1.8160541297451283</c:v>
                </c:pt>
                <c:pt idx="658">
                  <c:v>1.8188501759086837</c:v>
                </c:pt>
                <c:pt idx="659">
                  <c:v>1.8216500919513474</c:v>
                </c:pt>
                <c:pt idx="660">
                  <c:v>1.8244538963063717</c:v>
                </c:pt>
                <c:pt idx="661">
                  <c:v>1.8272616075320467</c:v>
                </c:pt>
                <c:pt idx="662">
                  <c:v>1.830073244313091</c:v>
                </c:pt>
                <c:pt idx="663">
                  <c:v>1.832888825462059</c:v>
                </c:pt>
                <c:pt idx="664">
                  <c:v>1.8357083699207681</c:v>
                </c:pt>
                <c:pt idx="665">
                  <c:v>1.838531896761743</c:v>
                </c:pt>
                <c:pt idx="666">
                  <c:v>1.8413594251896785</c:v>
                </c:pt>
                <c:pt idx="667">
                  <c:v>1.8441909745429228</c:v>
                </c:pt>
                <c:pt idx="668">
                  <c:v>1.8470265642949775</c:v>
                </c:pt>
                <c:pt idx="669">
                  <c:v>1.8498662140560198</c:v>
                </c:pt>
                <c:pt idx="670">
                  <c:v>1.8527099435744439</c:v>
                </c:pt>
                <c:pt idx="671">
                  <c:v>1.8555577727384207</c:v>
                </c:pt>
                <c:pt idx="672">
                  <c:v>1.858409721577482</c:v>
                </c:pt>
                <c:pt idx="673">
                  <c:v>1.8612658102641213</c:v>
                </c:pt>
                <c:pt idx="674">
                  <c:v>1.8641260591154196</c:v>
                </c:pt>
                <c:pt idx="675">
                  <c:v>1.866990488594691</c:v>
                </c:pt>
                <c:pt idx="676">
                  <c:v>1.8698591193131509</c:v>
                </c:pt>
                <c:pt idx="677">
                  <c:v>1.872731972031606</c:v>
                </c:pt>
                <c:pt idx="678">
                  <c:v>1.8756090676621688</c:v>
                </c:pt>
                <c:pt idx="679">
                  <c:v>1.8784904272699936</c:v>
                </c:pt>
                <c:pt idx="680">
                  <c:v>1.8813760720750368</c:v>
                </c:pt>
                <c:pt idx="681">
                  <c:v>1.884266023453842</c:v>
                </c:pt>
                <c:pt idx="682">
                  <c:v>1.8871603029413486</c:v>
                </c:pt>
                <c:pt idx="683">
                  <c:v>1.8900589322327257</c:v>
                </c:pt>
                <c:pt idx="684">
                  <c:v>1.8929619331852312</c:v>
                </c:pt>
                <c:pt idx="685">
                  <c:v>1.8958693278200975</c:v>
                </c:pt>
                <c:pt idx="686">
                  <c:v>1.8987811383244426</c:v>
                </c:pt>
                <c:pt idx="687">
                  <c:v>1.9016973870532077</c:v>
                </c:pt>
                <c:pt idx="688">
                  <c:v>1.9046180965311235</c:v>
                </c:pt>
                <c:pt idx="689">
                  <c:v>1.9075432894547029</c:v>
                </c:pt>
                <c:pt idx="690">
                  <c:v>1.910472988694262</c:v>
                </c:pt>
                <c:pt idx="691">
                  <c:v>1.9134072172959706</c:v>
                </c:pt>
                <c:pt idx="692">
                  <c:v>1.9163459984839315</c:v>
                </c:pt>
                <c:pt idx="693">
                  <c:v>1.9192893556622888</c:v>
                </c:pt>
                <c:pt idx="694">
                  <c:v>1.9222373124173682</c:v>
                </c:pt>
                <c:pt idx="695">
                  <c:v>1.9251898925198465</c:v>
                </c:pt>
                <c:pt idx="696">
                  <c:v>1.928147119926954</c:v>
                </c:pt>
                <c:pt idx="697">
                  <c:v>1.931109018784707</c:v>
                </c:pt>
                <c:pt idx="698">
                  <c:v>1.9340756134301755</c:v>
                </c:pt>
                <c:pt idx="699">
                  <c:v>1.937046928393781</c:v>
                </c:pt>
                <c:pt idx="700">
                  <c:v>1.9400229884016311</c:v>
                </c:pt>
                <c:pt idx="701">
                  <c:v>1.9430038183778866</c:v>
                </c:pt>
                <c:pt idx="702">
                  <c:v>1.945989443447164</c:v>
                </c:pt>
                <c:pt idx="703">
                  <c:v>1.9489798889369745</c:v>
                </c:pt>
                <c:pt idx="704">
                  <c:v>1.9519751803801983</c:v>
                </c:pt>
                <c:pt idx="705">
                  <c:v>1.9549753435175974</c:v>
                </c:pt>
                <c:pt idx="706">
                  <c:v>1.9579804043003641</c:v>
                </c:pt>
                <c:pt idx="707">
                  <c:v>1.9609903888927103</c:v>
                </c:pt>
                <c:pt idx="708">
                  <c:v>1.9640053236744945</c:v>
                </c:pt>
                <c:pt idx="709">
                  <c:v>1.9670252352438893</c:v>
                </c:pt>
                <c:pt idx="710">
                  <c:v>1.9700501504200891</c:v>
                </c:pt>
                <c:pt idx="711">
                  <c:v>1.9730800962460608</c:v>
                </c:pt>
                <c:pt idx="712">
                  <c:v>1.9761150999913348</c:v>
                </c:pt>
                <c:pt idx="713">
                  <c:v>1.9791551891548405</c:v>
                </c:pt>
                <c:pt idx="714">
                  <c:v>1.982200391467785</c:v>
                </c:pt>
                <c:pt idx="715">
                  <c:v>1.9852507348965782</c:v>
                </c:pt>
                <c:pt idx="716">
                  <c:v>1.9883062476458007</c:v>
                </c:pt>
                <c:pt idx="717">
                  <c:v>1.9913669581612208</c:v>
                </c:pt>
                <c:pt idx="718">
                  <c:v>1.9944328951328583</c:v>
                </c:pt>
                <c:pt idx="719">
                  <c:v>1.9975040874980963</c:v>
                </c:pt>
                <c:pt idx="720">
                  <c:v>2.0005805644448427</c:v>
                </c:pt>
                <c:pt idx="721">
                  <c:v>2.003662355414742</c:v>
                </c:pt>
                <c:pt idx="722">
                  <c:v>2.006749490106438</c:v>
                </c:pt>
                <c:pt idx="723">
                  <c:v>2.0098419984788913</c:v>
                </c:pt>
                <c:pt idx="724">
                  <c:v>2.012939910754745</c:v>
                </c:pt>
                <c:pt idx="725">
                  <c:v>2.0160432574237515</c:v>
                </c:pt>
                <c:pt idx="726">
                  <c:v>2.0191520692462492</c:v>
                </c:pt>
                <c:pt idx="727">
                  <c:v>2.0222663772566998</c:v>
                </c:pt>
                <c:pt idx="728">
                  <c:v>2.0253862127672817</c:v>
                </c:pt>
                <c:pt idx="729">
                  <c:v>2.0285116073715423</c:v>
                </c:pt>
                <c:pt idx="730">
                  <c:v>2.0316425929481112</c:v>
                </c:pt>
                <c:pt idx="731">
                  <c:v>2.0347792016644757</c:v>
                </c:pt>
                <c:pt idx="732">
                  <c:v>2.0379214659808165</c:v>
                </c:pt>
                <c:pt idx="733">
                  <c:v>2.0410694186539104</c:v>
                </c:pt>
                <c:pt idx="734">
                  <c:v>2.0442230927410963</c:v>
                </c:pt>
                <c:pt idx="735">
                  <c:v>2.0473825216043093</c:v>
                </c:pt>
                <c:pt idx="736">
                  <c:v>2.0505477389141826</c:v>
                </c:pt>
                <c:pt idx="737">
                  <c:v>2.0537187786542175</c:v>
                </c:pt>
                <c:pt idx="738">
                  <c:v>2.0568956751250274</c:v>
                </c:pt>
                <c:pt idx="739">
                  <c:v>2.060078462948651</c:v>
                </c:pt>
                <c:pt idx="740">
                  <c:v>2.0632671770729423</c:v>
                </c:pt>
                <c:pt idx="741">
                  <c:v>2.0664618527760354</c:v>
                </c:pt>
                <c:pt idx="742">
                  <c:v>2.0696625256708856</c:v>
                </c:pt>
                <c:pt idx="743">
                  <c:v>2.0728692317098907</c:v>
                </c:pt>
                <c:pt idx="744">
                  <c:v>2.076082007189592</c:v>
                </c:pt>
                <c:pt idx="745">
                  <c:v>2.079300888755459</c:v>
                </c:pt>
                <c:pt idx="746">
                  <c:v>2.082525913406756</c:v>
                </c:pt>
                <c:pt idx="747">
                  <c:v>2.0857571185014976</c:v>
                </c:pt>
                <c:pt idx="748">
                  <c:v>2.08899454176149</c:v>
                </c:pt>
                <c:pt idx="749">
                  <c:v>2.0922382212774613</c:v>
                </c:pt>
                <c:pt idx="750">
                  <c:v>2.095488195514287</c:v>
                </c:pt>
                <c:pt idx="751">
                  <c:v>2.0987445033163064</c:v>
                </c:pt>
                <c:pt idx="752">
                  <c:v>2.102007183912735</c:v>
                </c:pt>
                <c:pt idx="753">
                  <c:v>2.1052762769231776</c:v>
                </c:pt>
                <c:pt idx="754">
                  <c:v>2.108551822363237</c:v>
                </c:pt>
                <c:pt idx="755">
                  <c:v>2.111833860650229</c:v>
                </c:pt>
                <c:pt idx="756">
                  <c:v>2.1151224326090037</c:v>
                </c:pt>
                <c:pt idx="757">
                  <c:v>2.1184175794778666</c:v>
                </c:pt>
                <c:pt idx="758">
                  <c:v>2.1217193429146173</c:v>
                </c:pt>
                <c:pt idx="759">
                  <c:v>2.1250277650026956</c:v>
                </c:pt>
                <c:pt idx="760">
                  <c:v>2.1283428882574453</c:v>
                </c:pt>
                <c:pt idx="761">
                  <c:v>2.131664755632492</c:v>
                </c:pt>
                <c:pt idx="762">
                  <c:v>2.134993410526243</c:v>
                </c:pt>
                <c:pt idx="763">
                  <c:v>2.13832889678851</c:v>
                </c:pt>
                <c:pt idx="764">
                  <c:v>2.141671258727258</c:v>
                </c:pt>
                <c:pt idx="765">
                  <c:v>2.14502054111548</c:v>
                </c:pt>
                <c:pt idx="766">
                  <c:v>2.1483767891982075</c:v>
                </c:pt>
                <c:pt idx="767">
                  <c:v>2.151740048699651</c:v>
                </c:pt>
                <c:pt idx="768">
                  <c:v>2.1551103658304847</c:v>
                </c:pt>
                <c:pt idx="769">
                  <c:v>2.1584877872952646</c:v>
                </c:pt>
                <c:pt idx="770">
                  <c:v>2.161872360299999</c:v>
                </c:pt>
                <c:pt idx="771">
                  <c:v>2.165264132559861</c:v>
                </c:pt>
                <c:pt idx="772">
                  <c:v>2.1686631523070563</c:v>
                </c:pt>
                <c:pt idx="773">
                  <c:v>2.1720694682988455</c:v>
                </c:pt>
                <c:pt idx="774">
                  <c:v>2.1754831298257242</c:v>
                </c:pt>
                <c:pt idx="775">
                  <c:v>2.1789041867197683</c:v>
                </c:pt>
                <c:pt idx="776">
                  <c:v>2.182332689363144</c:v>
                </c:pt>
                <c:pt idx="777">
                  <c:v>2.185768688696791</c:v>
                </c:pt>
                <c:pt idx="778">
                  <c:v>2.1892122362292796</c:v>
                </c:pt>
                <c:pt idx="779">
                  <c:v>2.1926633840458485</c:v>
                </c:pt>
                <c:pt idx="780">
                  <c:v>2.196122184817626</c:v>
                </c:pt>
                <c:pt idx="781">
                  <c:v>2.199588691811041</c:v>
                </c:pt>
                <c:pt idx="782">
                  <c:v>2.2030629588974273</c:v>
                </c:pt>
                <c:pt idx="783">
                  <c:v>2.206545040562825</c:v>
                </c:pt>
                <c:pt idx="784">
                  <c:v>2.2100349919179876</c:v>
                </c:pt>
                <c:pt idx="785">
                  <c:v>2.213532868708598</c:v>
                </c:pt>
                <c:pt idx="786">
                  <c:v>2.2170387273256953</c:v>
                </c:pt>
                <c:pt idx="787">
                  <c:v>2.220552624816326</c:v>
                </c:pt>
                <c:pt idx="788">
                  <c:v>2.2240746188944165</c:v>
                </c:pt>
                <c:pt idx="789">
                  <c:v>2.22760476795188</c:v>
                </c:pt>
                <c:pt idx="790">
                  <c:v>2.231143131069958</c:v>
                </c:pt>
                <c:pt idx="791">
                  <c:v>2.2346897680308078</c:v>
                </c:pt>
                <c:pt idx="792">
                  <c:v>2.2382447393293377</c:v>
                </c:pt>
                <c:pt idx="793">
                  <c:v>2.241808106185301</c:v>
                </c:pt>
                <c:pt idx="794">
                  <c:v>2.2453799305556514</c:v>
                </c:pt>
                <c:pt idx="795">
                  <c:v>2.248960275147171</c:v>
                </c:pt>
                <c:pt idx="796">
                  <c:v>2.252549203429375</c:v>
                </c:pt>
                <c:pt idx="797">
                  <c:v>2.2561467796476995</c:v>
                </c:pt>
                <c:pt idx="798">
                  <c:v>2.259753068836989</c:v>
                </c:pt>
                <c:pt idx="799">
                  <c:v>2.2633681368352767</c:v>
                </c:pt>
                <c:pt idx="800">
                  <c:v>2.2669920502978806</c:v>
                </c:pt>
                <c:pt idx="801">
                  <c:v>2.270624876711815</c:v>
                </c:pt>
                <c:pt idx="802">
                  <c:v>2.274266684410528</c:v>
                </c:pt>
                <c:pt idx="803">
                  <c:v>2.2779175425889773</c:v>
                </c:pt>
                <c:pt idx="804">
                  <c:v>2.2815775213190483</c:v>
                </c:pt>
                <c:pt idx="805">
                  <c:v>2.2852466915653302</c:v>
                </c:pt>
                <c:pt idx="806">
                  <c:v>2.2889251252012555</c:v>
                </c:pt>
                <c:pt idx="807">
                  <c:v>2.2926128950256146</c:v>
                </c:pt>
                <c:pt idx="808">
                  <c:v>2.2963100747794587</c:v>
                </c:pt>
                <c:pt idx="809">
                  <c:v>2.300016739163398</c:v>
                </c:pt>
                <c:pt idx="810">
                  <c:v>2.3037329638553095</c:v>
                </c:pt>
                <c:pt idx="811">
                  <c:v>2.3074588255284656</c:v>
                </c:pt>
                <c:pt idx="812">
                  <c:v>2.311194401870096</c:v>
                </c:pt>
                <c:pt idx="813">
                  <c:v>2.3149397716003945</c:v>
                </c:pt>
                <c:pt idx="814">
                  <c:v>2.3186950144919862</c:v>
                </c:pt>
                <c:pt idx="815">
                  <c:v>2.3224602113898647</c:v>
                </c:pt>
                <c:pt idx="816">
                  <c:v>2.32623544423182</c:v>
                </c:pt>
                <c:pt idx="817">
                  <c:v>2.3300207960693626</c:v>
                </c:pt>
                <c:pt idx="818">
                  <c:v>2.3338163510891694</c:v>
                </c:pt>
                <c:pt idx="819">
                  <c:v>2.3376221946350566</c:v>
                </c:pt>
                <c:pt idx="820">
                  <c:v>2.341438413230505</c:v>
                </c:pt>
                <c:pt idx="821">
                  <c:v>2.3452650946017486</c:v>
                </c:pt>
                <c:pt idx="822">
                  <c:v>2.349102327701445</c:v>
                </c:pt>
                <c:pt idx="823">
                  <c:v>2.352950202732948</c:v>
                </c:pt>
                <c:pt idx="824">
                  <c:v>2.356808811175201</c:v>
                </c:pt>
                <c:pt idx="825">
                  <c:v>2.360678245808264</c:v>
                </c:pt>
                <c:pt idx="826">
                  <c:v>2.3645586007395067</c:v>
                </c:pt>
                <c:pt idx="827">
                  <c:v>2.368449971430475</c:v>
                </c:pt>
                <c:pt idx="828">
                  <c:v>2.3723524547244645</c:v>
                </c:pt>
                <c:pt idx="829">
                  <c:v>2.3762661488748145</c:v>
                </c:pt>
                <c:pt idx="830">
                  <c:v>2.380191153573952</c:v>
                </c:pt>
                <c:pt idx="831">
                  <c:v>2.3841275699832067</c:v>
                </c:pt>
                <c:pt idx="832">
                  <c:v>2.3880755007634233</c:v>
                </c:pt>
                <c:pt idx="833">
                  <c:v>2.3920350501063967</c:v>
                </c:pt>
                <c:pt idx="834">
                  <c:v>2.3960063237671596</c:v>
                </c:pt>
                <c:pt idx="835">
                  <c:v>2.399989429097147</c:v>
                </c:pt>
                <c:pt idx="836">
                  <c:v>2.4039844750782695</c:v>
                </c:pt>
                <c:pt idx="837">
                  <c:v>2.4079915723579286</c:v>
                </c:pt>
                <c:pt idx="838">
                  <c:v>2.4120108332849983</c:v>
                </c:pt>
                <c:pt idx="839">
                  <c:v>2.416042371946814</c:v>
                </c:pt>
                <c:pt idx="840">
                  <c:v>2.420086304207197</c:v>
                </c:pt>
                <c:pt idx="841">
                  <c:v>2.4241427477455586</c:v>
                </c:pt>
                <c:pt idx="842">
                  <c:v>2.428211822097109</c:v>
                </c:pt>
                <c:pt idx="843">
                  <c:v>2.432293648694223</c:v>
                </c:pt>
                <c:pt idx="844">
                  <c:v>2.4363883509089908</c:v>
                </c:pt>
                <c:pt idx="845">
                  <c:v>2.44049605409701</c:v>
                </c:pt>
                <c:pt idx="846">
                  <c:v>2.444616885642446</c:v>
                </c:pt>
                <c:pt idx="847">
                  <c:v>2.448750975004422</c:v>
                </c:pt>
                <c:pt idx="848">
                  <c:v>2.452898453764777</c:v>
                </c:pt>
                <c:pt idx="849">
                  <c:v>2.4570594556772463</c:v>
                </c:pt>
                <c:pt idx="850">
                  <c:v>2.461234116718112</c:v>
                </c:pt>
                <c:pt idx="851">
                  <c:v>2.4654225751383856</c:v>
                </c:pt>
                <c:pt idx="852">
                  <c:v>2.469624971517568</c:v>
                </c:pt>
                <c:pt idx="853">
                  <c:v>2.473841448819058</c:v>
                </c:pt>
                <c:pt idx="854">
                  <c:v>2.4780721524472624</c:v>
                </c:pt>
                <c:pt idx="855">
                  <c:v>2.4823172303064767</c:v>
                </c:pt>
                <c:pt idx="856">
                  <c:v>2.4865768328616014</c:v>
                </c:pt>
                <c:pt idx="857">
                  <c:v>2.490851113200768</c:v>
                </c:pt>
                <c:pt idx="858">
                  <c:v>2.495140227099943</c:v>
                </c:pt>
                <c:pt idx="859">
                  <c:v>2.4994443330895924</c:v>
                </c:pt>
                <c:pt idx="860">
                  <c:v>2.503763592523484</c:v>
                </c:pt>
                <c:pt idx="861">
                  <c:v>2.5080981696497133</c:v>
                </c:pt>
                <c:pt idx="862">
                  <c:v>2.5124482316840435</c:v>
                </c:pt>
                <c:pt idx="863">
                  <c:v>2.516813948885645</c:v>
                </c:pt>
                <c:pt idx="864">
                  <c:v>2.521195494635342</c:v>
                </c:pt>
                <c:pt idx="865">
                  <c:v>2.5255930455164592</c:v>
                </c:pt>
                <c:pt idx="866">
                  <c:v>2.53000678139838</c:v>
                </c:pt>
                <c:pt idx="867">
                  <c:v>2.534436885522926</c:v>
                </c:pt>
                <c:pt idx="868">
                  <c:v>2.538883544593676</c:v>
                </c:pt>
                <c:pt idx="869">
                  <c:v>2.5433469488683484</c:v>
                </c:pt>
                <c:pt idx="870">
                  <c:v>2.547827292254373</c:v>
                </c:pt>
                <c:pt idx="871">
                  <c:v>2.5523247724077938</c:v>
                </c:pt>
                <c:pt idx="872">
                  <c:v>2.5568395908356396</c:v>
                </c:pt>
                <c:pt idx="873">
                  <c:v>2.561371953001916</c:v>
                </c:pt>
                <c:pt idx="874">
                  <c:v>2.5659220684373762</c:v>
                </c:pt>
                <c:pt idx="875">
                  <c:v>2.570490150853235</c:v>
                </c:pt>
                <c:pt idx="876">
                  <c:v>2.5750764182590022</c:v>
                </c:pt>
                <c:pt idx="877">
                  <c:v>2.5796810930846172</c:v>
                </c:pt>
                <c:pt idx="878">
                  <c:v>2.584304402307082</c:v>
                </c:pt>
                <c:pt idx="879">
                  <c:v>2.5889465775817917</c:v>
                </c:pt>
                <c:pt idx="880">
                  <c:v>2.593607855378784</c:v>
                </c:pt>
                <c:pt idx="881">
                  <c:v>2.598288477124125</c:v>
                </c:pt>
                <c:pt idx="882">
                  <c:v>2.6029886893466814</c:v>
                </c:pt>
                <c:pt idx="883">
                  <c:v>2.6077087438305226</c:v>
                </c:pt>
                <c:pt idx="884">
                  <c:v>2.612448897773225</c:v>
                </c:pt>
                <c:pt idx="885">
                  <c:v>2.617209413950357</c:v>
                </c:pt>
                <c:pt idx="886">
                  <c:v>2.621990560886442</c:v>
                </c:pt>
                <c:pt idx="887">
                  <c:v>2.626792613032719</c:v>
                </c:pt>
                <c:pt idx="888">
                  <c:v>2.6316158509520253</c:v>
                </c:pt>
                <c:pt idx="889">
                  <c:v>2.636460561511164</c:v>
                </c:pt>
                <c:pt idx="890">
                  <c:v>2.641327038081117</c:v>
                </c:pt>
                <c:pt idx="891">
                  <c:v>2.6462155807455137</c:v>
                </c:pt>
                <c:pt idx="892">
                  <c:v>2.6511264965177603</c:v>
                </c:pt>
                <c:pt idx="893">
                  <c:v>2.6560600995672834</c:v>
                </c:pt>
                <c:pt idx="894">
                  <c:v>2.6610167114553556</c:v>
                </c:pt>
                <c:pt idx="895">
                  <c:v>2.665996661381007</c:v>
                </c:pt>
                <c:pt idx="896">
                  <c:v>2.6710002864375504</c:v>
                </c:pt>
                <c:pt idx="897">
                  <c:v>2.6760279318802884</c:v>
                </c:pt>
                <c:pt idx="898">
                  <c:v>2.681079951406006</c:v>
                </c:pt>
                <c:pt idx="899">
                  <c:v>2.686156707444882</c:v>
                </c:pt>
                <c:pt idx="900">
                  <c:v>2.6912585714655117</c:v>
                </c:pt>
                <c:pt idx="901">
                  <c:v>2.6963859242937525</c:v>
                </c:pt>
                <c:pt idx="902">
                  <c:v>2.701539156446184</c:v>
                </c:pt>
                <c:pt idx="903">
                  <c:v>2.7067186684789917</c:v>
                </c:pt>
                <c:pt idx="904">
                  <c:v>2.7119248713531707</c:v>
                </c:pt>
                <c:pt idx="905">
                  <c:v>2.717158186816981</c:v>
                </c:pt>
                <c:pt idx="906">
                  <c:v>2.7224190478066657</c:v>
                </c:pt>
                <c:pt idx="907">
                  <c:v>2.7277078988665124</c:v>
                </c:pt>
                <c:pt idx="908">
                  <c:v>2.733025196589404</c:v>
                </c:pt>
                <c:pt idx="909">
                  <c:v>2.7383714100791</c:v>
                </c:pt>
                <c:pt idx="910">
                  <c:v>2.7437470214355706</c:v>
                </c:pt>
                <c:pt idx="911">
                  <c:v>2.749152526264804</c:v>
                </c:pt>
                <c:pt idx="912">
                  <c:v>2.7545884342146127</c:v>
                </c:pt>
                <c:pt idx="913">
                  <c:v>2.760055269538077</c:v>
                </c:pt>
                <c:pt idx="914">
                  <c:v>2.7655535716863917</c:v>
                </c:pt>
                <c:pt idx="915">
                  <c:v>2.771083895933008</c:v>
                </c:pt>
                <c:pt idx="916">
                  <c:v>2.7766468140311185</c:v>
                </c:pt>
                <c:pt idx="917">
                  <c:v>2.782242914906684</c:v>
                </c:pt>
                <c:pt idx="918">
                  <c:v>2.7878728053893833</c:v>
                </c:pt>
                <c:pt idx="919">
                  <c:v>2.7935371109840528</c:v>
                </c:pt>
                <c:pt idx="920">
                  <c:v>2.7992364766853846</c:v>
                </c:pt>
                <c:pt idx="921">
                  <c:v>2.8049715678388965</c:v>
                </c:pt>
                <c:pt idx="922">
                  <c:v>2.810743071051417</c:v>
                </c:pt>
                <c:pt idx="923">
                  <c:v>2.816551695154618</c:v>
                </c:pt>
                <c:pt idx="924">
                  <c:v>2.8223981722254154</c:v>
                </c:pt>
                <c:pt idx="925">
                  <c:v>2.828283258667402</c:v>
                </c:pt>
                <c:pt idx="926">
                  <c:v>2.834207736357826</c:v>
                </c:pt>
                <c:pt idx="927">
                  <c:v>2.840172413865045</c:v>
                </c:pt>
                <c:pt idx="928">
                  <c:v>2.846178127741814</c:v>
                </c:pt>
                <c:pt idx="929">
                  <c:v>2.852225743900269</c:v>
                </c:pt>
                <c:pt idx="930">
                  <c:v>2.858316159074995</c:v>
                </c:pt>
                <c:pt idx="931">
                  <c:v>2.86445030238118</c:v>
                </c:pt>
                <c:pt idx="932">
                  <c:v>2.870629136975522</c:v>
                </c:pt>
                <c:pt idx="933">
                  <c:v>2.8768536618282843</c:v>
                </c:pt>
                <c:pt idx="934">
                  <c:v>2.8831249136157338</c:v>
                </c:pt>
                <c:pt idx="935">
                  <c:v>2.8894439687431097</c:v>
                </c:pt>
                <c:pt idx="936">
                  <c:v>2.8958119455092985</c:v>
                </c:pt>
                <c:pt idx="937">
                  <c:v>2.9022300064255364</c:v>
                </c:pt>
                <c:pt idx="938">
                  <c:v>2.90869936070175</c:v>
                </c:pt>
                <c:pt idx="939">
                  <c:v>2.9152212669155957</c:v>
                </c:pt>
                <c:pt idx="940">
                  <c:v>2.921797035880867</c:v>
                </c:pt>
                <c:pt idx="941">
                  <c:v>2.9284280337337907</c:v>
                </c:pt>
                <c:pt idx="942">
                  <c:v>2.935115685257781</c:v>
                </c:pt>
                <c:pt idx="943">
                  <c:v>2.9418614774695606</c:v>
                </c:pt>
                <c:pt idx="944">
                  <c:v>2.9486669634922165</c:v>
                </c:pt>
                <c:pt idx="945">
                  <c:v>2.955533766743749</c:v>
                </c:pt>
                <c:pt idx="946">
                  <c:v>2.962463585473109</c:v>
                </c:pt>
                <c:pt idx="947">
                  <c:v>2.969458197679621</c:v>
                </c:pt>
                <c:pt idx="948">
                  <c:v>2.976519466456143</c:v>
                </c:pt>
                <c:pt idx="949">
                  <c:v>2.9836493458014592</c:v>
                </c:pt>
                <c:pt idx="950">
                  <c:v>2.9908498869532587</c:v>
                </c:pt>
                <c:pt idx="951">
                  <c:v>2.9981232452998547</c:v>
                </c:pt>
                <c:pt idx="952">
                  <c:v>3.0054716879366166</c:v>
                </c:pt>
                <c:pt idx="953">
                  <c:v>3.0128976019421794</c:v>
                </c:pt>
                <c:pt idx="954">
                  <c:v>3.0204035034600336</c:v>
                </c:pt>
                <c:pt idx="955">
                  <c:v>3.027992047683408</c:v>
                </c:pt>
                <c:pt idx="956">
                  <c:v>3.035666039855735</c:v>
                </c:pt>
                <c:pt idx="957">
                  <c:v>3.0434284474158693</c:v>
                </c:pt>
                <c:pt idx="958">
                  <c:v>3.051282413437109</c:v>
                </c:pt>
                <c:pt idx="959">
                  <c:v>3.0592312715325622</c:v>
                </c:pt>
                <c:pt idx="960">
                  <c:v>3.0672785624272585</c:v>
                </c:pt>
                <c:pt idx="961">
                  <c:v>3.0754280524306155</c:v>
                </c:pt>
                <c:pt idx="962">
                  <c:v>3.0836837540825686</c:v>
                </c:pt>
                <c:pt idx="963">
                  <c:v>3.0920499492943767</c:v>
                </c:pt>
                <c:pt idx="964">
                  <c:v>3.100531215362688</c:v>
                </c:pt>
                <c:pt idx="965">
                  <c:v>3.1091324543052856</c:v>
                </c:pt>
                <c:pt idx="966">
                  <c:v>3.1178589260520497</c:v>
                </c:pt>
                <c:pt idx="967">
                  <c:v>3.1267162861290005</c:v>
                </c:pt>
                <c:pt idx="968">
                  <c:v>3.135710628601898</c:v>
                </c:pt>
                <c:pt idx="969">
                  <c:v>3.144848535205338</c:v>
                </c:pt>
                <c:pt idx="970">
                  <c:v>3.1541371317823135</c:v>
                </c:pt>
                <c:pt idx="971">
                  <c:v>3.1635841534093054</c:v>
                </c:pt>
                <c:pt idx="972">
                  <c:v>3.1731980198984444</c:v>
                </c:pt>
                <c:pt idx="973">
                  <c:v>3.182987923771957</c:v>
                </c:pt>
                <c:pt idx="974">
                  <c:v>3.1929639333231306</c:v>
                </c:pt>
                <c:pt idx="975">
                  <c:v>3.2031371140513065</c:v>
                </c:pt>
                <c:pt idx="976">
                  <c:v>3.213519672640038</c:v>
                </c:pt>
                <c:pt idx="977">
                  <c:v>3.224125128813716</c:v>
                </c:pt>
                <c:pt idx="978">
                  <c:v>3.2349685219674904</c:v>
                </c:pt>
                <c:pt idx="979">
                  <c:v>3.2460666615756226</c:v>
                </c:pt>
                <c:pt idx="980">
                  <c:v>3.2574384332758908</c:v>
                </c:pt>
                <c:pt idx="981">
                  <c:v>3.269105176548035</c:v>
                </c:pt>
                <c:pt idx="982">
                  <c:v>3.28109115557827</c:v>
                </c:pt>
                <c:pt idx="983">
                  <c:v>3.2934241530453807</c:v>
                </c:pt>
                <c:pt idx="984">
                  <c:v>3.306136228470136</c:v>
                </c:pt>
                <c:pt idx="985">
                  <c:v>3.319264700538769</c:v>
                </c:pt>
                <c:pt idx="986">
                  <c:v>3.332853439945644</c:v>
                </c:pt>
                <c:pt idx="987">
                  <c:v>3.3469546018183722</c:v>
                </c:pt>
                <c:pt idx="988">
                  <c:v>3.3616309953865193</c:v>
                </c:pt>
                <c:pt idx="989">
                  <c:v>3.3769594029834553</c:v>
                </c:pt>
                <c:pt idx="990">
                  <c:v>3.393035358840364</c:v>
                </c:pt>
                <c:pt idx="991">
                  <c:v>3.409980257831101</c:v>
                </c:pt>
                <c:pt idx="992">
                  <c:v>3.4279523522429174</c:v>
                </c:pt>
                <c:pt idx="993">
                  <c:v>3.4471645975139342</c:v>
                </c:pt>
                <c:pt idx="994">
                  <c:v>3.4679154042835494</c:v>
                </c:pt>
                <c:pt idx="995">
                  <c:v>3.4906459095685847</c:v>
                </c:pt>
                <c:pt idx="996">
                  <c:v>3.516058421086347</c:v>
                </c:pt>
                <c:pt idx="997">
                  <c:v>3.545401147218185</c:v>
                </c:pt>
                <c:pt idx="998">
                  <c:v>3.581337136445845</c:v>
                </c:pt>
                <c:pt idx="999">
                  <c:v>3.6321563720224717</c:v>
                </c:pt>
                <c:pt idx="1000">
                  <c:v>3.6321563720224717</c:v>
                </c:pt>
              </c:numCache>
            </c:numRef>
          </c:xVal>
          <c:yVal>
            <c:numRef>
              <c:f>1!$AF$25:$AF$1025</c:f>
              <c:numCache>
                <c:ptCount val="1001"/>
                <c:pt idx="0">
                  <c:v>0</c:v>
                </c:pt>
                <c:pt idx="1">
                  <c:v>0.013333333333333334</c:v>
                </c:pt>
                <c:pt idx="2">
                  <c:v>0.02666666666666667</c:v>
                </c:pt>
                <c:pt idx="3">
                  <c:v>0.04</c:v>
                </c:pt>
                <c:pt idx="4">
                  <c:v>0.05333333333333334</c:v>
                </c:pt>
                <c:pt idx="5">
                  <c:v>0.06666666666666667</c:v>
                </c:pt>
                <c:pt idx="6">
                  <c:v>0.08</c:v>
                </c:pt>
                <c:pt idx="7">
                  <c:v>0.09333333333333334</c:v>
                </c:pt>
                <c:pt idx="8">
                  <c:v>0.10666666666666667</c:v>
                </c:pt>
                <c:pt idx="9">
                  <c:v>0.12000000000000001</c:v>
                </c:pt>
                <c:pt idx="10">
                  <c:v>0.13333333333333333</c:v>
                </c:pt>
                <c:pt idx="11">
                  <c:v>0.14666666666666667</c:v>
                </c:pt>
                <c:pt idx="12">
                  <c:v>0.16</c:v>
                </c:pt>
                <c:pt idx="13">
                  <c:v>0.17333333333333334</c:v>
                </c:pt>
                <c:pt idx="14">
                  <c:v>0.18666666666666668</c:v>
                </c:pt>
                <c:pt idx="15">
                  <c:v>0.2</c:v>
                </c:pt>
                <c:pt idx="16">
                  <c:v>0.21333333333333335</c:v>
                </c:pt>
                <c:pt idx="17">
                  <c:v>0.22666666666666668</c:v>
                </c:pt>
                <c:pt idx="18">
                  <c:v>0.24000000000000002</c:v>
                </c:pt>
                <c:pt idx="19">
                  <c:v>0.25333333333333335</c:v>
                </c:pt>
                <c:pt idx="20">
                  <c:v>0.26666666666666666</c:v>
                </c:pt>
                <c:pt idx="21">
                  <c:v>0.27999999999999997</c:v>
                </c:pt>
                <c:pt idx="22">
                  <c:v>0.2933333333333333</c:v>
                </c:pt>
                <c:pt idx="23">
                  <c:v>0.3066666666666666</c:v>
                </c:pt>
                <c:pt idx="24">
                  <c:v>0.3199999999999999</c:v>
                </c:pt>
                <c:pt idx="25">
                  <c:v>0.3333333333333332</c:v>
                </c:pt>
                <c:pt idx="26">
                  <c:v>0.3466666666666665</c:v>
                </c:pt>
                <c:pt idx="27">
                  <c:v>0.3599999999999998</c:v>
                </c:pt>
                <c:pt idx="28">
                  <c:v>0.37333333333333313</c:v>
                </c:pt>
                <c:pt idx="29">
                  <c:v>0.38666666666666644</c:v>
                </c:pt>
                <c:pt idx="30">
                  <c:v>0.39999999999999974</c:v>
                </c:pt>
                <c:pt idx="31">
                  <c:v>0.41333333333333305</c:v>
                </c:pt>
                <c:pt idx="32">
                  <c:v>0.42666666666666636</c:v>
                </c:pt>
                <c:pt idx="33">
                  <c:v>0.43999999999999967</c:v>
                </c:pt>
                <c:pt idx="34">
                  <c:v>0.453333333333333</c:v>
                </c:pt>
                <c:pt idx="35">
                  <c:v>0.4666666666666663</c:v>
                </c:pt>
                <c:pt idx="36">
                  <c:v>0.4799999999999996</c:v>
                </c:pt>
                <c:pt idx="37">
                  <c:v>0.4933333333333329</c:v>
                </c:pt>
                <c:pt idx="38">
                  <c:v>0.5066666666666663</c:v>
                </c:pt>
                <c:pt idx="39">
                  <c:v>0.5199999999999996</c:v>
                </c:pt>
                <c:pt idx="40">
                  <c:v>0.5333333333333329</c:v>
                </c:pt>
                <c:pt idx="41">
                  <c:v>0.5466666666666662</c:v>
                </c:pt>
                <c:pt idx="42">
                  <c:v>0.5599999999999995</c:v>
                </c:pt>
                <c:pt idx="43">
                  <c:v>0.5733333333333328</c:v>
                </c:pt>
                <c:pt idx="44">
                  <c:v>0.5866666666666661</c:v>
                </c:pt>
                <c:pt idx="45">
                  <c:v>0.5999999999999994</c:v>
                </c:pt>
                <c:pt idx="46">
                  <c:v>0.6133333333333327</c:v>
                </c:pt>
                <c:pt idx="47">
                  <c:v>0.626666666666666</c:v>
                </c:pt>
                <c:pt idx="48">
                  <c:v>0.6399999999999993</c:v>
                </c:pt>
                <c:pt idx="49">
                  <c:v>0.6533333333333327</c:v>
                </c:pt>
                <c:pt idx="50">
                  <c:v>0.666666666666666</c:v>
                </c:pt>
                <c:pt idx="51">
                  <c:v>0.6799999999999993</c:v>
                </c:pt>
                <c:pt idx="52">
                  <c:v>0.6933333333333326</c:v>
                </c:pt>
                <c:pt idx="53">
                  <c:v>0.7066666666666659</c:v>
                </c:pt>
                <c:pt idx="54">
                  <c:v>0.7199999999999992</c:v>
                </c:pt>
                <c:pt idx="55">
                  <c:v>0.7333333333333325</c:v>
                </c:pt>
                <c:pt idx="56">
                  <c:v>0.7466666666666658</c:v>
                </c:pt>
                <c:pt idx="57">
                  <c:v>0.7599999999999991</c:v>
                </c:pt>
                <c:pt idx="58">
                  <c:v>0.7733333333333324</c:v>
                </c:pt>
                <c:pt idx="59">
                  <c:v>0.7866666666666657</c:v>
                </c:pt>
                <c:pt idx="60">
                  <c:v>0.799999999999999</c:v>
                </c:pt>
                <c:pt idx="61">
                  <c:v>0.8133333333333324</c:v>
                </c:pt>
                <c:pt idx="62">
                  <c:v>0.8266666666666657</c:v>
                </c:pt>
                <c:pt idx="63">
                  <c:v>0.839999999999999</c:v>
                </c:pt>
                <c:pt idx="64">
                  <c:v>0.8533333333333323</c:v>
                </c:pt>
                <c:pt idx="65">
                  <c:v>0.8666666666666656</c:v>
                </c:pt>
                <c:pt idx="66">
                  <c:v>0.8799999999999989</c:v>
                </c:pt>
                <c:pt idx="67">
                  <c:v>0.8933333333333322</c:v>
                </c:pt>
                <c:pt idx="68">
                  <c:v>0.9066666666666655</c:v>
                </c:pt>
                <c:pt idx="69">
                  <c:v>0.9199999999999988</c:v>
                </c:pt>
                <c:pt idx="70">
                  <c:v>0.9333333333333321</c:v>
                </c:pt>
                <c:pt idx="71">
                  <c:v>0.9466666666666654</c:v>
                </c:pt>
                <c:pt idx="72">
                  <c:v>0.9599999999999987</c:v>
                </c:pt>
                <c:pt idx="73">
                  <c:v>0.973333333333332</c:v>
                </c:pt>
                <c:pt idx="74">
                  <c:v>0.9866666666666654</c:v>
                </c:pt>
                <c:pt idx="75">
                  <c:v>0.9999999999999987</c:v>
                </c:pt>
                <c:pt idx="76">
                  <c:v>1.013333333333332</c:v>
                </c:pt>
                <c:pt idx="77">
                  <c:v>1.0266666666666655</c:v>
                </c:pt>
                <c:pt idx="78">
                  <c:v>1.039999999999999</c:v>
                </c:pt>
                <c:pt idx="79">
                  <c:v>1.0533333333333323</c:v>
                </c:pt>
                <c:pt idx="80">
                  <c:v>1.0666666666666658</c:v>
                </c:pt>
                <c:pt idx="81">
                  <c:v>1.0799999999999992</c:v>
                </c:pt>
                <c:pt idx="82">
                  <c:v>1.0933333333333326</c:v>
                </c:pt>
                <c:pt idx="83">
                  <c:v>1.106666666666666</c:v>
                </c:pt>
                <c:pt idx="84">
                  <c:v>1.1199999999999994</c:v>
                </c:pt>
                <c:pt idx="85">
                  <c:v>1.1333333333333329</c:v>
                </c:pt>
                <c:pt idx="86">
                  <c:v>1.1466666666666663</c:v>
                </c:pt>
                <c:pt idx="87">
                  <c:v>1.1599999999999997</c:v>
                </c:pt>
                <c:pt idx="88">
                  <c:v>1.1733333333333331</c:v>
                </c:pt>
                <c:pt idx="89">
                  <c:v>1.1866666666666665</c:v>
                </c:pt>
                <c:pt idx="90">
                  <c:v>1.2</c:v>
                </c:pt>
                <c:pt idx="91">
                  <c:v>1.2133333333333334</c:v>
                </c:pt>
                <c:pt idx="92">
                  <c:v>1.2266666666666668</c:v>
                </c:pt>
                <c:pt idx="93">
                  <c:v>1.2400000000000002</c:v>
                </c:pt>
                <c:pt idx="94">
                  <c:v>1.2533333333333336</c:v>
                </c:pt>
                <c:pt idx="95">
                  <c:v>1.266666666666667</c:v>
                </c:pt>
                <c:pt idx="96">
                  <c:v>1.2800000000000005</c:v>
                </c:pt>
                <c:pt idx="97">
                  <c:v>1.293333333333334</c:v>
                </c:pt>
                <c:pt idx="98">
                  <c:v>1.3066666666666673</c:v>
                </c:pt>
                <c:pt idx="99">
                  <c:v>1.3200000000000007</c:v>
                </c:pt>
                <c:pt idx="100">
                  <c:v>1.3333333333333341</c:v>
                </c:pt>
                <c:pt idx="101">
                  <c:v>1.3466666666666676</c:v>
                </c:pt>
                <c:pt idx="102">
                  <c:v>1.360000000000001</c:v>
                </c:pt>
                <c:pt idx="103">
                  <c:v>1.3733333333333344</c:v>
                </c:pt>
                <c:pt idx="104">
                  <c:v>1.3866666666666678</c:v>
                </c:pt>
                <c:pt idx="105">
                  <c:v>1.4000000000000012</c:v>
                </c:pt>
                <c:pt idx="106">
                  <c:v>1.4133333333333347</c:v>
                </c:pt>
                <c:pt idx="107">
                  <c:v>1.426666666666668</c:v>
                </c:pt>
                <c:pt idx="108">
                  <c:v>1.4400000000000015</c:v>
                </c:pt>
                <c:pt idx="109">
                  <c:v>1.453333333333335</c:v>
                </c:pt>
                <c:pt idx="110">
                  <c:v>1.4666666666666683</c:v>
                </c:pt>
                <c:pt idx="111">
                  <c:v>1.4800000000000018</c:v>
                </c:pt>
                <c:pt idx="112">
                  <c:v>1.4933333333333352</c:v>
                </c:pt>
                <c:pt idx="113">
                  <c:v>1.5066666666666686</c:v>
                </c:pt>
                <c:pt idx="114">
                  <c:v>1.520000000000002</c:v>
                </c:pt>
                <c:pt idx="115">
                  <c:v>1.5333333333333354</c:v>
                </c:pt>
                <c:pt idx="116">
                  <c:v>1.5466666666666689</c:v>
                </c:pt>
                <c:pt idx="117">
                  <c:v>1.5600000000000023</c:v>
                </c:pt>
                <c:pt idx="118">
                  <c:v>1.5733333333333357</c:v>
                </c:pt>
                <c:pt idx="119">
                  <c:v>1.5866666666666691</c:v>
                </c:pt>
                <c:pt idx="120">
                  <c:v>1.6000000000000025</c:v>
                </c:pt>
                <c:pt idx="121">
                  <c:v>1.613333333333336</c:v>
                </c:pt>
                <c:pt idx="122">
                  <c:v>1.6266666666666694</c:v>
                </c:pt>
                <c:pt idx="123">
                  <c:v>1.6400000000000028</c:v>
                </c:pt>
                <c:pt idx="124">
                  <c:v>1.6533333333333362</c:v>
                </c:pt>
                <c:pt idx="125">
                  <c:v>1.6666666666666696</c:v>
                </c:pt>
                <c:pt idx="126">
                  <c:v>1.680000000000003</c:v>
                </c:pt>
                <c:pt idx="127">
                  <c:v>1.6933333333333365</c:v>
                </c:pt>
                <c:pt idx="128">
                  <c:v>1.7066666666666699</c:v>
                </c:pt>
                <c:pt idx="129">
                  <c:v>1.7200000000000033</c:v>
                </c:pt>
                <c:pt idx="130">
                  <c:v>1.7333333333333367</c:v>
                </c:pt>
                <c:pt idx="131">
                  <c:v>1.7466666666666701</c:v>
                </c:pt>
                <c:pt idx="132">
                  <c:v>1.7600000000000036</c:v>
                </c:pt>
                <c:pt idx="133">
                  <c:v>1.773333333333337</c:v>
                </c:pt>
                <c:pt idx="134">
                  <c:v>1.7866666666666704</c:v>
                </c:pt>
                <c:pt idx="135">
                  <c:v>1.8000000000000038</c:v>
                </c:pt>
                <c:pt idx="136">
                  <c:v>1.8133333333333372</c:v>
                </c:pt>
                <c:pt idx="137">
                  <c:v>1.8266666666666707</c:v>
                </c:pt>
                <c:pt idx="138">
                  <c:v>1.840000000000004</c:v>
                </c:pt>
                <c:pt idx="139">
                  <c:v>1.8533333333333375</c:v>
                </c:pt>
                <c:pt idx="140">
                  <c:v>1.866666666666671</c:v>
                </c:pt>
                <c:pt idx="141">
                  <c:v>1.8800000000000043</c:v>
                </c:pt>
                <c:pt idx="142">
                  <c:v>1.8933333333333378</c:v>
                </c:pt>
                <c:pt idx="143">
                  <c:v>1.9066666666666712</c:v>
                </c:pt>
                <c:pt idx="144">
                  <c:v>1.9200000000000046</c:v>
                </c:pt>
                <c:pt idx="145">
                  <c:v>1.933333333333338</c:v>
                </c:pt>
                <c:pt idx="146">
                  <c:v>1.9466666666666714</c:v>
                </c:pt>
                <c:pt idx="147">
                  <c:v>1.9600000000000048</c:v>
                </c:pt>
                <c:pt idx="148">
                  <c:v>1.9733333333333383</c:v>
                </c:pt>
                <c:pt idx="149">
                  <c:v>1.9866666666666717</c:v>
                </c:pt>
                <c:pt idx="150">
                  <c:v>2.000000000000005</c:v>
                </c:pt>
                <c:pt idx="151">
                  <c:v>2.013333333333338</c:v>
                </c:pt>
                <c:pt idx="152">
                  <c:v>2.0266666666666713</c:v>
                </c:pt>
                <c:pt idx="153">
                  <c:v>2.0400000000000045</c:v>
                </c:pt>
                <c:pt idx="154">
                  <c:v>2.0533333333333377</c:v>
                </c:pt>
                <c:pt idx="155">
                  <c:v>2.066666666666671</c:v>
                </c:pt>
                <c:pt idx="156">
                  <c:v>2.080000000000004</c:v>
                </c:pt>
                <c:pt idx="157">
                  <c:v>2.0933333333333373</c:v>
                </c:pt>
                <c:pt idx="158">
                  <c:v>2.1066666666666705</c:v>
                </c:pt>
                <c:pt idx="159">
                  <c:v>2.1200000000000037</c:v>
                </c:pt>
                <c:pt idx="160">
                  <c:v>2.133333333333337</c:v>
                </c:pt>
                <c:pt idx="161">
                  <c:v>2.14666666666667</c:v>
                </c:pt>
                <c:pt idx="162">
                  <c:v>2.1600000000000033</c:v>
                </c:pt>
                <c:pt idx="163">
                  <c:v>2.1733333333333364</c:v>
                </c:pt>
                <c:pt idx="164">
                  <c:v>2.1866666666666696</c:v>
                </c:pt>
                <c:pt idx="165">
                  <c:v>2.200000000000003</c:v>
                </c:pt>
                <c:pt idx="166">
                  <c:v>2.213333333333336</c:v>
                </c:pt>
                <c:pt idx="167">
                  <c:v>2.2266666666666692</c:v>
                </c:pt>
                <c:pt idx="168">
                  <c:v>2.2400000000000024</c:v>
                </c:pt>
                <c:pt idx="169">
                  <c:v>2.2533333333333356</c:v>
                </c:pt>
                <c:pt idx="170">
                  <c:v>2.266666666666669</c:v>
                </c:pt>
                <c:pt idx="171">
                  <c:v>2.280000000000002</c:v>
                </c:pt>
                <c:pt idx="172">
                  <c:v>2.2933333333333352</c:v>
                </c:pt>
                <c:pt idx="173">
                  <c:v>2.3066666666666684</c:v>
                </c:pt>
                <c:pt idx="174">
                  <c:v>2.3200000000000016</c:v>
                </c:pt>
                <c:pt idx="175">
                  <c:v>2.333333333333335</c:v>
                </c:pt>
                <c:pt idx="176">
                  <c:v>2.346666666666668</c:v>
                </c:pt>
                <c:pt idx="177">
                  <c:v>2.360000000000001</c:v>
                </c:pt>
                <c:pt idx="178">
                  <c:v>2.3733333333333344</c:v>
                </c:pt>
                <c:pt idx="179">
                  <c:v>2.3866666666666676</c:v>
                </c:pt>
                <c:pt idx="180">
                  <c:v>2.400000000000001</c:v>
                </c:pt>
                <c:pt idx="181">
                  <c:v>2.413333333333334</c:v>
                </c:pt>
                <c:pt idx="182">
                  <c:v>2.426666666666667</c:v>
                </c:pt>
                <c:pt idx="183">
                  <c:v>2.4400000000000004</c:v>
                </c:pt>
                <c:pt idx="184">
                  <c:v>2.4533333333333336</c:v>
                </c:pt>
                <c:pt idx="185">
                  <c:v>2.466666666666667</c:v>
                </c:pt>
                <c:pt idx="186">
                  <c:v>2.48</c:v>
                </c:pt>
                <c:pt idx="187">
                  <c:v>2.493333333333333</c:v>
                </c:pt>
                <c:pt idx="188">
                  <c:v>2.5066666666666664</c:v>
                </c:pt>
                <c:pt idx="189">
                  <c:v>2.5199999999999996</c:v>
                </c:pt>
                <c:pt idx="190">
                  <c:v>2.5333333333333328</c:v>
                </c:pt>
                <c:pt idx="191">
                  <c:v>2.546666666666666</c:v>
                </c:pt>
                <c:pt idx="192">
                  <c:v>2.559999999999999</c:v>
                </c:pt>
                <c:pt idx="193">
                  <c:v>2.5733333333333324</c:v>
                </c:pt>
                <c:pt idx="194">
                  <c:v>2.5866666666666656</c:v>
                </c:pt>
                <c:pt idx="195">
                  <c:v>2.5999999999999988</c:v>
                </c:pt>
                <c:pt idx="196">
                  <c:v>2.613333333333332</c:v>
                </c:pt>
                <c:pt idx="197">
                  <c:v>2.626666666666665</c:v>
                </c:pt>
                <c:pt idx="198">
                  <c:v>2.6399999999999983</c:v>
                </c:pt>
                <c:pt idx="199">
                  <c:v>2.6533333333333315</c:v>
                </c:pt>
                <c:pt idx="200">
                  <c:v>2.6666666666666647</c:v>
                </c:pt>
                <c:pt idx="201">
                  <c:v>2.679999999999998</c:v>
                </c:pt>
                <c:pt idx="202">
                  <c:v>2.693333333333331</c:v>
                </c:pt>
                <c:pt idx="203">
                  <c:v>2.7066666666666643</c:v>
                </c:pt>
                <c:pt idx="204">
                  <c:v>2.7199999999999975</c:v>
                </c:pt>
                <c:pt idx="205">
                  <c:v>2.7333333333333307</c:v>
                </c:pt>
                <c:pt idx="206">
                  <c:v>2.746666666666664</c:v>
                </c:pt>
                <c:pt idx="207">
                  <c:v>2.759999999999997</c:v>
                </c:pt>
                <c:pt idx="208">
                  <c:v>2.7733333333333303</c:v>
                </c:pt>
                <c:pt idx="209">
                  <c:v>2.7866666666666635</c:v>
                </c:pt>
                <c:pt idx="210">
                  <c:v>2.7999999999999967</c:v>
                </c:pt>
                <c:pt idx="211">
                  <c:v>2.81333333333333</c:v>
                </c:pt>
                <c:pt idx="212">
                  <c:v>2.826666666666663</c:v>
                </c:pt>
                <c:pt idx="213">
                  <c:v>2.8399999999999963</c:v>
                </c:pt>
                <c:pt idx="214">
                  <c:v>2.8533333333333295</c:v>
                </c:pt>
                <c:pt idx="215">
                  <c:v>2.8666666666666627</c:v>
                </c:pt>
                <c:pt idx="216">
                  <c:v>2.879999999999996</c:v>
                </c:pt>
                <c:pt idx="217">
                  <c:v>2.893333333333329</c:v>
                </c:pt>
                <c:pt idx="218">
                  <c:v>2.9066666666666623</c:v>
                </c:pt>
                <c:pt idx="219">
                  <c:v>2.9199999999999955</c:v>
                </c:pt>
                <c:pt idx="220">
                  <c:v>2.9333333333333287</c:v>
                </c:pt>
                <c:pt idx="221">
                  <c:v>2.946666666666662</c:v>
                </c:pt>
                <c:pt idx="222">
                  <c:v>2.959999999999995</c:v>
                </c:pt>
                <c:pt idx="223">
                  <c:v>2.9733333333333283</c:v>
                </c:pt>
                <c:pt idx="224">
                  <c:v>2.9866666666666615</c:v>
                </c:pt>
                <c:pt idx="225">
                  <c:v>2.9999999999999947</c:v>
                </c:pt>
                <c:pt idx="226">
                  <c:v>3.013333333333328</c:v>
                </c:pt>
                <c:pt idx="227">
                  <c:v>3.026666666666661</c:v>
                </c:pt>
                <c:pt idx="228">
                  <c:v>3.0399999999999943</c:v>
                </c:pt>
                <c:pt idx="229">
                  <c:v>3.0533333333333275</c:v>
                </c:pt>
                <c:pt idx="230">
                  <c:v>3.0666666666666607</c:v>
                </c:pt>
                <c:pt idx="231">
                  <c:v>3.079999999999994</c:v>
                </c:pt>
                <c:pt idx="232">
                  <c:v>3.093333333333327</c:v>
                </c:pt>
                <c:pt idx="233">
                  <c:v>3.1066666666666602</c:v>
                </c:pt>
                <c:pt idx="234">
                  <c:v>3.1199999999999934</c:v>
                </c:pt>
                <c:pt idx="235">
                  <c:v>3.1333333333333266</c:v>
                </c:pt>
                <c:pt idx="236">
                  <c:v>3.14666666666666</c:v>
                </c:pt>
                <c:pt idx="237">
                  <c:v>3.159999999999993</c:v>
                </c:pt>
                <c:pt idx="238">
                  <c:v>3.1733333333333262</c:v>
                </c:pt>
                <c:pt idx="239">
                  <c:v>3.1866666666666594</c:v>
                </c:pt>
                <c:pt idx="240">
                  <c:v>3.1999999999999926</c:v>
                </c:pt>
                <c:pt idx="241">
                  <c:v>3.213333333333326</c:v>
                </c:pt>
                <c:pt idx="242">
                  <c:v>3.226666666666659</c:v>
                </c:pt>
                <c:pt idx="243">
                  <c:v>3.239999999999992</c:v>
                </c:pt>
                <c:pt idx="244">
                  <c:v>3.2533333333333254</c:v>
                </c:pt>
                <c:pt idx="245">
                  <c:v>3.2666666666666586</c:v>
                </c:pt>
                <c:pt idx="246">
                  <c:v>3.279999999999992</c:v>
                </c:pt>
                <c:pt idx="247">
                  <c:v>3.293333333333325</c:v>
                </c:pt>
                <c:pt idx="248">
                  <c:v>3.306666666666658</c:v>
                </c:pt>
                <c:pt idx="249">
                  <c:v>3.3199999999999914</c:v>
                </c:pt>
                <c:pt idx="250">
                  <c:v>3.3333333333333246</c:v>
                </c:pt>
                <c:pt idx="251">
                  <c:v>3.346666666666658</c:v>
                </c:pt>
                <c:pt idx="252">
                  <c:v>3.359999999999991</c:v>
                </c:pt>
                <c:pt idx="253">
                  <c:v>3.373333333333324</c:v>
                </c:pt>
                <c:pt idx="254">
                  <c:v>3.3866666666666574</c:v>
                </c:pt>
                <c:pt idx="255">
                  <c:v>3.3999999999999906</c:v>
                </c:pt>
                <c:pt idx="256">
                  <c:v>3.413333333333324</c:v>
                </c:pt>
                <c:pt idx="257">
                  <c:v>3.426666666666657</c:v>
                </c:pt>
                <c:pt idx="258">
                  <c:v>3.43999999999999</c:v>
                </c:pt>
                <c:pt idx="259">
                  <c:v>3.4533333333333234</c:v>
                </c:pt>
                <c:pt idx="260">
                  <c:v>3.4666666666666566</c:v>
                </c:pt>
                <c:pt idx="261">
                  <c:v>3.4799999999999898</c:v>
                </c:pt>
                <c:pt idx="262">
                  <c:v>3.493333333333323</c:v>
                </c:pt>
                <c:pt idx="263">
                  <c:v>3.506666666666656</c:v>
                </c:pt>
                <c:pt idx="264">
                  <c:v>3.5199999999999894</c:v>
                </c:pt>
                <c:pt idx="265">
                  <c:v>3.5333333333333226</c:v>
                </c:pt>
                <c:pt idx="266">
                  <c:v>3.5466666666666558</c:v>
                </c:pt>
                <c:pt idx="267">
                  <c:v>3.559999999999989</c:v>
                </c:pt>
                <c:pt idx="268">
                  <c:v>3.573333333333322</c:v>
                </c:pt>
                <c:pt idx="269">
                  <c:v>3.5866666666666553</c:v>
                </c:pt>
                <c:pt idx="270">
                  <c:v>3.5999999999999885</c:v>
                </c:pt>
                <c:pt idx="271">
                  <c:v>3.6133333333333217</c:v>
                </c:pt>
                <c:pt idx="272">
                  <c:v>3.626666666666655</c:v>
                </c:pt>
                <c:pt idx="273">
                  <c:v>3.639999999999988</c:v>
                </c:pt>
                <c:pt idx="274">
                  <c:v>3.6533333333333213</c:v>
                </c:pt>
                <c:pt idx="275">
                  <c:v>3.6666666666666545</c:v>
                </c:pt>
                <c:pt idx="276">
                  <c:v>3.6799999999999877</c:v>
                </c:pt>
                <c:pt idx="277">
                  <c:v>3.693333333333321</c:v>
                </c:pt>
                <c:pt idx="278">
                  <c:v>3.706666666666654</c:v>
                </c:pt>
                <c:pt idx="279">
                  <c:v>3.7199999999999873</c:v>
                </c:pt>
                <c:pt idx="280">
                  <c:v>3.7333333333333205</c:v>
                </c:pt>
                <c:pt idx="281">
                  <c:v>3.7466666666666537</c:v>
                </c:pt>
                <c:pt idx="282">
                  <c:v>3.759999999999987</c:v>
                </c:pt>
                <c:pt idx="283">
                  <c:v>3.77333333333332</c:v>
                </c:pt>
                <c:pt idx="284">
                  <c:v>3.7866666666666533</c:v>
                </c:pt>
                <c:pt idx="285">
                  <c:v>3.7999999999999865</c:v>
                </c:pt>
                <c:pt idx="286">
                  <c:v>3.8133333333333197</c:v>
                </c:pt>
                <c:pt idx="287">
                  <c:v>3.826666666666653</c:v>
                </c:pt>
                <c:pt idx="288">
                  <c:v>3.839999999999986</c:v>
                </c:pt>
                <c:pt idx="289">
                  <c:v>3.8533333333333193</c:v>
                </c:pt>
                <c:pt idx="290">
                  <c:v>3.8666666666666525</c:v>
                </c:pt>
                <c:pt idx="291">
                  <c:v>3.8799999999999857</c:v>
                </c:pt>
                <c:pt idx="292">
                  <c:v>3.893333333333319</c:v>
                </c:pt>
                <c:pt idx="293">
                  <c:v>3.906666666666652</c:v>
                </c:pt>
                <c:pt idx="294">
                  <c:v>3.9199999999999853</c:v>
                </c:pt>
                <c:pt idx="295">
                  <c:v>3.9333333333333185</c:v>
                </c:pt>
                <c:pt idx="296">
                  <c:v>3.9466666666666517</c:v>
                </c:pt>
                <c:pt idx="297">
                  <c:v>3.959999999999985</c:v>
                </c:pt>
                <c:pt idx="298">
                  <c:v>3.973333333333318</c:v>
                </c:pt>
                <c:pt idx="299">
                  <c:v>3.9866666666666513</c:v>
                </c:pt>
                <c:pt idx="300">
                  <c:v>3.9999999999999845</c:v>
                </c:pt>
                <c:pt idx="301">
                  <c:v>4.013333333333318</c:v>
                </c:pt>
                <c:pt idx="302">
                  <c:v>4.026666666666651</c:v>
                </c:pt>
                <c:pt idx="303">
                  <c:v>4.039999999999985</c:v>
                </c:pt>
                <c:pt idx="304">
                  <c:v>4.053333333333319</c:v>
                </c:pt>
                <c:pt idx="305">
                  <c:v>4.066666666666652</c:v>
                </c:pt>
                <c:pt idx="306">
                  <c:v>4.079999999999986</c:v>
                </c:pt>
                <c:pt idx="307">
                  <c:v>4.0933333333333195</c:v>
                </c:pt>
                <c:pt idx="308">
                  <c:v>4.106666666666653</c:v>
                </c:pt>
                <c:pt idx="309">
                  <c:v>4.119999999999987</c:v>
                </c:pt>
                <c:pt idx="310">
                  <c:v>4.13333333333332</c:v>
                </c:pt>
                <c:pt idx="311">
                  <c:v>4.146666666666654</c:v>
                </c:pt>
                <c:pt idx="312">
                  <c:v>4.159999999999988</c:v>
                </c:pt>
                <c:pt idx="313">
                  <c:v>4.173333333333321</c:v>
                </c:pt>
                <c:pt idx="314">
                  <c:v>4.186666666666655</c:v>
                </c:pt>
                <c:pt idx="315">
                  <c:v>4.199999999999989</c:v>
                </c:pt>
                <c:pt idx="316">
                  <c:v>4.213333333333322</c:v>
                </c:pt>
                <c:pt idx="317">
                  <c:v>4.226666666666656</c:v>
                </c:pt>
                <c:pt idx="318">
                  <c:v>4.2399999999999896</c:v>
                </c:pt>
                <c:pt idx="319">
                  <c:v>4.253333333333323</c:v>
                </c:pt>
                <c:pt idx="320">
                  <c:v>4.266666666666657</c:v>
                </c:pt>
                <c:pt idx="321">
                  <c:v>4.2799999999999905</c:v>
                </c:pt>
                <c:pt idx="322">
                  <c:v>4.293333333333324</c:v>
                </c:pt>
                <c:pt idx="323">
                  <c:v>4.306666666666658</c:v>
                </c:pt>
                <c:pt idx="324">
                  <c:v>4.319999999999991</c:v>
                </c:pt>
                <c:pt idx="325">
                  <c:v>4.333333333333325</c:v>
                </c:pt>
                <c:pt idx="326">
                  <c:v>4.346666666666659</c:v>
                </c:pt>
                <c:pt idx="327">
                  <c:v>4.359999999999992</c:v>
                </c:pt>
                <c:pt idx="328">
                  <c:v>4.373333333333326</c:v>
                </c:pt>
                <c:pt idx="329">
                  <c:v>4.38666666666666</c:v>
                </c:pt>
                <c:pt idx="330">
                  <c:v>4.399999999999993</c:v>
                </c:pt>
                <c:pt idx="331">
                  <c:v>4.413333333333327</c:v>
                </c:pt>
                <c:pt idx="332">
                  <c:v>4.4266666666666605</c:v>
                </c:pt>
                <c:pt idx="333">
                  <c:v>4.439999999999994</c:v>
                </c:pt>
                <c:pt idx="334">
                  <c:v>4.453333333333328</c:v>
                </c:pt>
                <c:pt idx="335">
                  <c:v>4.4666666666666615</c:v>
                </c:pt>
                <c:pt idx="336">
                  <c:v>4.479999999999995</c:v>
                </c:pt>
                <c:pt idx="337">
                  <c:v>4.493333333333329</c:v>
                </c:pt>
                <c:pt idx="338">
                  <c:v>4.506666666666662</c:v>
                </c:pt>
                <c:pt idx="339">
                  <c:v>4.519999999999996</c:v>
                </c:pt>
                <c:pt idx="340">
                  <c:v>4.53333333333333</c:v>
                </c:pt>
                <c:pt idx="341">
                  <c:v>4.546666666666663</c:v>
                </c:pt>
                <c:pt idx="342">
                  <c:v>4.559999999999997</c:v>
                </c:pt>
                <c:pt idx="343">
                  <c:v>4.573333333333331</c:v>
                </c:pt>
                <c:pt idx="344">
                  <c:v>4.586666666666664</c:v>
                </c:pt>
                <c:pt idx="345">
                  <c:v>4.599999999999998</c:v>
                </c:pt>
                <c:pt idx="346">
                  <c:v>4.6133333333333315</c:v>
                </c:pt>
                <c:pt idx="347">
                  <c:v>4.626666666666665</c:v>
                </c:pt>
                <c:pt idx="348">
                  <c:v>4.639999999999999</c:v>
                </c:pt>
                <c:pt idx="349">
                  <c:v>4.653333333333332</c:v>
                </c:pt>
                <c:pt idx="350">
                  <c:v>4.666666666666666</c:v>
                </c:pt>
                <c:pt idx="351">
                  <c:v>4.68</c:v>
                </c:pt>
                <c:pt idx="352">
                  <c:v>4.693333333333333</c:v>
                </c:pt>
                <c:pt idx="353">
                  <c:v>4.706666666666667</c:v>
                </c:pt>
                <c:pt idx="354">
                  <c:v>4.720000000000001</c:v>
                </c:pt>
                <c:pt idx="355">
                  <c:v>4.733333333333334</c:v>
                </c:pt>
                <c:pt idx="356">
                  <c:v>4.746666666666668</c:v>
                </c:pt>
                <c:pt idx="357">
                  <c:v>4.760000000000002</c:v>
                </c:pt>
                <c:pt idx="358">
                  <c:v>4.773333333333335</c:v>
                </c:pt>
                <c:pt idx="359">
                  <c:v>4.786666666666669</c:v>
                </c:pt>
                <c:pt idx="360">
                  <c:v>4.8000000000000025</c:v>
                </c:pt>
                <c:pt idx="361">
                  <c:v>4.813333333333336</c:v>
                </c:pt>
                <c:pt idx="362">
                  <c:v>4.82666666666667</c:v>
                </c:pt>
                <c:pt idx="363">
                  <c:v>4.840000000000003</c:v>
                </c:pt>
                <c:pt idx="364">
                  <c:v>4.853333333333337</c:v>
                </c:pt>
                <c:pt idx="365">
                  <c:v>4.866666666666671</c:v>
                </c:pt>
                <c:pt idx="366">
                  <c:v>4.880000000000004</c:v>
                </c:pt>
                <c:pt idx="367">
                  <c:v>4.893333333333338</c:v>
                </c:pt>
                <c:pt idx="368">
                  <c:v>4.906666666666672</c:v>
                </c:pt>
                <c:pt idx="369">
                  <c:v>4.920000000000005</c:v>
                </c:pt>
                <c:pt idx="370">
                  <c:v>4.933333333333339</c:v>
                </c:pt>
                <c:pt idx="371">
                  <c:v>4.9466666666666725</c:v>
                </c:pt>
                <c:pt idx="372">
                  <c:v>4.960000000000006</c:v>
                </c:pt>
                <c:pt idx="373">
                  <c:v>4.97333333333334</c:v>
                </c:pt>
                <c:pt idx="374">
                  <c:v>4.9866666666666735</c:v>
                </c:pt>
                <c:pt idx="375">
                  <c:v>5.000000000000007</c:v>
                </c:pt>
                <c:pt idx="376">
                  <c:v>5.013333333333341</c:v>
                </c:pt>
                <c:pt idx="377">
                  <c:v>5.026666666666674</c:v>
                </c:pt>
                <c:pt idx="378">
                  <c:v>5.040000000000008</c:v>
                </c:pt>
                <c:pt idx="379">
                  <c:v>5.053333333333342</c:v>
                </c:pt>
                <c:pt idx="380">
                  <c:v>5.066666666666675</c:v>
                </c:pt>
                <c:pt idx="381">
                  <c:v>5.080000000000009</c:v>
                </c:pt>
                <c:pt idx="382">
                  <c:v>5.093333333333343</c:v>
                </c:pt>
                <c:pt idx="383">
                  <c:v>5.106666666666676</c:v>
                </c:pt>
                <c:pt idx="384">
                  <c:v>5.12000000000001</c:v>
                </c:pt>
                <c:pt idx="385">
                  <c:v>5.1333333333333435</c:v>
                </c:pt>
                <c:pt idx="386">
                  <c:v>5.146666666666677</c:v>
                </c:pt>
                <c:pt idx="387">
                  <c:v>5.160000000000011</c:v>
                </c:pt>
                <c:pt idx="388">
                  <c:v>5.173333333333344</c:v>
                </c:pt>
                <c:pt idx="389">
                  <c:v>5.186666666666678</c:v>
                </c:pt>
                <c:pt idx="390">
                  <c:v>5.200000000000012</c:v>
                </c:pt>
                <c:pt idx="391">
                  <c:v>5.213333333333345</c:v>
                </c:pt>
                <c:pt idx="392">
                  <c:v>5.226666666666679</c:v>
                </c:pt>
                <c:pt idx="393">
                  <c:v>5.240000000000013</c:v>
                </c:pt>
                <c:pt idx="394">
                  <c:v>5.253333333333346</c:v>
                </c:pt>
                <c:pt idx="395">
                  <c:v>5.26666666666668</c:v>
                </c:pt>
                <c:pt idx="396">
                  <c:v>5.280000000000014</c:v>
                </c:pt>
                <c:pt idx="397">
                  <c:v>5.293333333333347</c:v>
                </c:pt>
                <c:pt idx="398">
                  <c:v>5.306666666666681</c:v>
                </c:pt>
                <c:pt idx="399">
                  <c:v>5.3200000000000145</c:v>
                </c:pt>
                <c:pt idx="400">
                  <c:v>5.333333333333348</c:v>
                </c:pt>
                <c:pt idx="401">
                  <c:v>5.346666666666682</c:v>
                </c:pt>
                <c:pt idx="402">
                  <c:v>5.360000000000015</c:v>
                </c:pt>
                <c:pt idx="403">
                  <c:v>5.373333333333349</c:v>
                </c:pt>
                <c:pt idx="404">
                  <c:v>5.386666666666683</c:v>
                </c:pt>
                <c:pt idx="405">
                  <c:v>5.400000000000016</c:v>
                </c:pt>
                <c:pt idx="406">
                  <c:v>5.41333333333335</c:v>
                </c:pt>
                <c:pt idx="407">
                  <c:v>5.426666666666684</c:v>
                </c:pt>
                <c:pt idx="408">
                  <c:v>5.440000000000017</c:v>
                </c:pt>
                <c:pt idx="409">
                  <c:v>5.453333333333351</c:v>
                </c:pt>
                <c:pt idx="410">
                  <c:v>5.4666666666666845</c:v>
                </c:pt>
                <c:pt idx="411">
                  <c:v>5.480000000000018</c:v>
                </c:pt>
                <c:pt idx="412">
                  <c:v>5.493333333333352</c:v>
                </c:pt>
                <c:pt idx="413">
                  <c:v>5.5066666666666855</c:v>
                </c:pt>
                <c:pt idx="414">
                  <c:v>5.520000000000019</c:v>
                </c:pt>
                <c:pt idx="415">
                  <c:v>5.533333333333353</c:v>
                </c:pt>
                <c:pt idx="416">
                  <c:v>5.546666666666686</c:v>
                </c:pt>
                <c:pt idx="417">
                  <c:v>5.56000000000002</c:v>
                </c:pt>
                <c:pt idx="418">
                  <c:v>5.573333333333354</c:v>
                </c:pt>
                <c:pt idx="419">
                  <c:v>5.586666666666687</c:v>
                </c:pt>
                <c:pt idx="420">
                  <c:v>5.600000000000021</c:v>
                </c:pt>
                <c:pt idx="421">
                  <c:v>5.613333333333355</c:v>
                </c:pt>
                <c:pt idx="422">
                  <c:v>5.626666666666688</c:v>
                </c:pt>
                <c:pt idx="423">
                  <c:v>5.640000000000022</c:v>
                </c:pt>
                <c:pt idx="424">
                  <c:v>5.6533333333333555</c:v>
                </c:pt>
                <c:pt idx="425">
                  <c:v>5.666666666666689</c:v>
                </c:pt>
                <c:pt idx="426">
                  <c:v>5.680000000000023</c:v>
                </c:pt>
                <c:pt idx="427">
                  <c:v>5.6933333333333564</c:v>
                </c:pt>
                <c:pt idx="428">
                  <c:v>5.70666666666669</c:v>
                </c:pt>
                <c:pt idx="429">
                  <c:v>5.720000000000024</c:v>
                </c:pt>
                <c:pt idx="430">
                  <c:v>5.733333333333357</c:v>
                </c:pt>
                <c:pt idx="431">
                  <c:v>5.746666666666691</c:v>
                </c:pt>
                <c:pt idx="432">
                  <c:v>5.760000000000025</c:v>
                </c:pt>
                <c:pt idx="433">
                  <c:v>5.773333333333358</c:v>
                </c:pt>
                <c:pt idx="434">
                  <c:v>5.786666666666692</c:v>
                </c:pt>
                <c:pt idx="435">
                  <c:v>5.800000000000026</c:v>
                </c:pt>
                <c:pt idx="436">
                  <c:v>5.813333333333359</c:v>
                </c:pt>
                <c:pt idx="437">
                  <c:v>5.826666666666693</c:v>
                </c:pt>
                <c:pt idx="438">
                  <c:v>5.8400000000000265</c:v>
                </c:pt>
                <c:pt idx="439">
                  <c:v>5.85333333333336</c:v>
                </c:pt>
                <c:pt idx="440">
                  <c:v>5.866666666666694</c:v>
                </c:pt>
                <c:pt idx="441">
                  <c:v>5.880000000000027</c:v>
                </c:pt>
                <c:pt idx="442">
                  <c:v>5.893333333333361</c:v>
                </c:pt>
                <c:pt idx="443">
                  <c:v>5.906666666666695</c:v>
                </c:pt>
                <c:pt idx="444">
                  <c:v>5.920000000000028</c:v>
                </c:pt>
                <c:pt idx="445">
                  <c:v>5.933333333333362</c:v>
                </c:pt>
                <c:pt idx="446">
                  <c:v>5.946666666666696</c:v>
                </c:pt>
                <c:pt idx="447">
                  <c:v>5.960000000000029</c:v>
                </c:pt>
                <c:pt idx="448">
                  <c:v>5.973333333333363</c:v>
                </c:pt>
                <c:pt idx="449">
                  <c:v>5.986666666666697</c:v>
                </c:pt>
                <c:pt idx="450">
                  <c:v>6.00000000000003</c:v>
                </c:pt>
                <c:pt idx="451">
                  <c:v>6.013333333333364</c:v>
                </c:pt>
                <c:pt idx="452">
                  <c:v>6.0266666666666975</c:v>
                </c:pt>
                <c:pt idx="453">
                  <c:v>6.040000000000031</c:v>
                </c:pt>
                <c:pt idx="454">
                  <c:v>6.053333333333365</c:v>
                </c:pt>
                <c:pt idx="455">
                  <c:v>6.066666666666698</c:v>
                </c:pt>
                <c:pt idx="456">
                  <c:v>6.080000000000032</c:v>
                </c:pt>
                <c:pt idx="457">
                  <c:v>6.093333333333366</c:v>
                </c:pt>
                <c:pt idx="458">
                  <c:v>6.106666666666699</c:v>
                </c:pt>
                <c:pt idx="459">
                  <c:v>6.120000000000033</c:v>
                </c:pt>
                <c:pt idx="460">
                  <c:v>6.133333333333367</c:v>
                </c:pt>
                <c:pt idx="461">
                  <c:v>6.1466666666667</c:v>
                </c:pt>
                <c:pt idx="462">
                  <c:v>6.160000000000034</c:v>
                </c:pt>
                <c:pt idx="463">
                  <c:v>6.1733333333333675</c:v>
                </c:pt>
                <c:pt idx="464">
                  <c:v>6.186666666666701</c:v>
                </c:pt>
                <c:pt idx="465">
                  <c:v>6.200000000000035</c:v>
                </c:pt>
                <c:pt idx="466">
                  <c:v>6.2133333333333685</c:v>
                </c:pt>
                <c:pt idx="467">
                  <c:v>6.226666666666702</c:v>
                </c:pt>
                <c:pt idx="468">
                  <c:v>6.240000000000036</c:v>
                </c:pt>
                <c:pt idx="469">
                  <c:v>6.253333333333369</c:v>
                </c:pt>
                <c:pt idx="470">
                  <c:v>6.266666666666703</c:v>
                </c:pt>
                <c:pt idx="471">
                  <c:v>6.280000000000037</c:v>
                </c:pt>
                <c:pt idx="472">
                  <c:v>6.29333333333337</c:v>
                </c:pt>
                <c:pt idx="473">
                  <c:v>6.306666666666704</c:v>
                </c:pt>
                <c:pt idx="474">
                  <c:v>6.320000000000038</c:v>
                </c:pt>
                <c:pt idx="475">
                  <c:v>6.333333333333371</c:v>
                </c:pt>
                <c:pt idx="476">
                  <c:v>6.346666666666705</c:v>
                </c:pt>
                <c:pt idx="477">
                  <c:v>6.3600000000000385</c:v>
                </c:pt>
                <c:pt idx="478">
                  <c:v>6.373333333333372</c:v>
                </c:pt>
                <c:pt idx="479">
                  <c:v>6.386666666666706</c:v>
                </c:pt>
                <c:pt idx="480">
                  <c:v>6.400000000000039</c:v>
                </c:pt>
                <c:pt idx="481">
                  <c:v>6.413333333333373</c:v>
                </c:pt>
                <c:pt idx="482">
                  <c:v>6.426666666666707</c:v>
                </c:pt>
                <c:pt idx="483">
                  <c:v>6.44000000000004</c:v>
                </c:pt>
                <c:pt idx="484">
                  <c:v>6.453333333333374</c:v>
                </c:pt>
                <c:pt idx="485">
                  <c:v>6.466666666666708</c:v>
                </c:pt>
                <c:pt idx="486">
                  <c:v>6.480000000000041</c:v>
                </c:pt>
                <c:pt idx="487">
                  <c:v>6.493333333333375</c:v>
                </c:pt>
                <c:pt idx="488">
                  <c:v>6.506666666666709</c:v>
                </c:pt>
                <c:pt idx="489">
                  <c:v>6.520000000000042</c:v>
                </c:pt>
                <c:pt idx="490">
                  <c:v>6.533333333333376</c:v>
                </c:pt>
                <c:pt idx="491">
                  <c:v>6.5466666666667095</c:v>
                </c:pt>
                <c:pt idx="492">
                  <c:v>6.560000000000043</c:v>
                </c:pt>
                <c:pt idx="493">
                  <c:v>6.573333333333377</c:v>
                </c:pt>
                <c:pt idx="494">
                  <c:v>6.58666666666671</c:v>
                </c:pt>
                <c:pt idx="495">
                  <c:v>6.600000000000044</c:v>
                </c:pt>
                <c:pt idx="496">
                  <c:v>6.613333333333378</c:v>
                </c:pt>
                <c:pt idx="497">
                  <c:v>6.626666666666711</c:v>
                </c:pt>
                <c:pt idx="498">
                  <c:v>6.640000000000045</c:v>
                </c:pt>
                <c:pt idx="499">
                  <c:v>6.653333333333379</c:v>
                </c:pt>
                <c:pt idx="500">
                  <c:v>6.666666666666712</c:v>
                </c:pt>
                <c:pt idx="501">
                  <c:v>6.680000000000046</c:v>
                </c:pt>
                <c:pt idx="502">
                  <c:v>6.6933333333333795</c:v>
                </c:pt>
                <c:pt idx="503">
                  <c:v>6.706666666666713</c:v>
                </c:pt>
                <c:pt idx="504">
                  <c:v>6.720000000000047</c:v>
                </c:pt>
                <c:pt idx="505">
                  <c:v>6.7333333333333805</c:v>
                </c:pt>
                <c:pt idx="506">
                  <c:v>6.746666666666714</c:v>
                </c:pt>
                <c:pt idx="507">
                  <c:v>6.760000000000048</c:v>
                </c:pt>
                <c:pt idx="508">
                  <c:v>6.773333333333381</c:v>
                </c:pt>
                <c:pt idx="509">
                  <c:v>6.786666666666715</c:v>
                </c:pt>
                <c:pt idx="510">
                  <c:v>6.800000000000049</c:v>
                </c:pt>
                <c:pt idx="511">
                  <c:v>6.813333333333382</c:v>
                </c:pt>
                <c:pt idx="512">
                  <c:v>6.826666666666716</c:v>
                </c:pt>
                <c:pt idx="513">
                  <c:v>6.84000000000005</c:v>
                </c:pt>
                <c:pt idx="514">
                  <c:v>6.853333333333383</c:v>
                </c:pt>
                <c:pt idx="515">
                  <c:v>6.866666666666717</c:v>
                </c:pt>
                <c:pt idx="516">
                  <c:v>6.8800000000000505</c:v>
                </c:pt>
                <c:pt idx="517">
                  <c:v>6.893333333333384</c:v>
                </c:pt>
                <c:pt idx="518">
                  <c:v>6.906666666666718</c:v>
                </c:pt>
                <c:pt idx="519">
                  <c:v>6.920000000000051</c:v>
                </c:pt>
                <c:pt idx="520">
                  <c:v>6.933333333333385</c:v>
                </c:pt>
                <c:pt idx="521">
                  <c:v>6.946666666666719</c:v>
                </c:pt>
                <c:pt idx="522">
                  <c:v>6.960000000000052</c:v>
                </c:pt>
                <c:pt idx="523">
                  <c:v>6.973333333333386</c:v>
                </c:pt>
                <c:pt idx="524">
                  <c:v>6.98666666666672</c:v>
                </c:pt>
                <c:pt idx="525">
                  <c:v>7.000000000000053</c:v>
                </c:pt>
                <c:pt idx="526">
                  <c:v>7.013333333333387</c:v>
                </c:pt>
                <c:pt idx="527">
                  <c:v>7.026666666666721</c:v>
                </c:pt>
                <c:pt idx="528">
                  <c:v>7.040000000000054</c:v>
                </c:pt>
                <c:pt idx="529">
                  <c:v>7.053333333333388</c:v>
                </c:pt>
                <c:pt idx="530">
                  <c:v>7.0666666666667215</c:v>
                </c:pt>
                <c:pt idx="531">
                  <c:v>7.080000000000055</c:v>
                </c:pt>
                <c:pt idx="532">
                  <c:v>7.093333333333389</c:v>
                </c:pt>
                <c:pt idx="533">
                  <c:v>7.106666666666722</c:v>
                </c:pt>
                <c:pt idx="534">
                  <c:v>7.120000000000056</c:v>
                </c:pt>
                <c:pt idx="535">
                  <c:v>7.13333333333339</c:v>
                </c:pt>
                <c:pt idx="536">
                  <c:v>7.146666666666723</c:v>
                </c:pt>
                <c:pt idx="537">
                  <c:v>7.160000000000057</c:v>
                </c:pt>
                <c:pt idx="538">
                  <c:v>7.173333333333391</c:v>
                </c:pt>
                <c:pt idx="539">
                  <c:v>7.186666666666724</c:v>
                </c:pt>
                <c:pt idx="540">
                  <c:v>7.200000000000058</c:v>
                </c:pt>
                <c:pt idx="541">
                  <c:v>7.2133333333333916</c:v>
                </c:pt>
                <c:pt idx="542">
                  <c:v>7.226666666666725</c:v>
                </c:pt>
                <c:pt idx="543">
                  <c:v>7.240000000000059</c:v>
                </c:pt>
                <c:pt idx="544">
                  <c:v>7.2533333333333925</c:v>
                </c:pt>
                <c:pt idx="545">
                  <c:v>7.266666666666726</c:v>
                </c:pt>
                <c:pt idx="546">
                  <c:v>7.28000000000006</c:v>
                </c:pt>
                <c:pt idx="547">
                  <c:v>7.293333333333393</c:v>
                </c:pt>
                <c:pt idx="548">
                  <c:v>7.306666666666727</c:v>
                </c:pt>
                <c:pt idx="549">
                  <c:v>7.320000000000061</c:v>
                </c:pt>
                <c:pt idx="550">
                  <c:v>7.333333333333394</c:v>
                </c:pt>
                <c:pt idx="551">
                  <c:v>7.346666666666728</c:v>
                </c:pt>
                <c:pt idx="552">
                  <c:v>7.360000000000062</c:v>
                </c:pt>
                <c:pt idx="553">
                  <c:v>7.373333333333395</c:v>
                </c:pt>
                <c:pt idx="554">
                  <c:v>7.386666666666729</c:v>
                </c:pt>
                <c:pt idx="555">
                  <c:v>7.4000000000000625</c:v>
                </c:pt>
                <c:pt idx="556">
                  <c:v>7.413333333333396</c:v>
                </c:pt>
                <c:pt idx="557">
                  <c:v>7.42666666666673</c:v>
                </c:pt>
                <c:pt idx="558">
                  <c:v>7.4400000000000635</c:v>
                </c:pt>
                <c:pt idx="559">
                  <c:v>7.453333333333397</c:v>
                </c:pt>
                <c:pt idx="560">
                  <c:v>7.466666666666731</c:v>
                </c:pt>
                <c:pt idx="561">
                  <c:v>7.480000000000064</c:v>
                </c:pt>
                <c:pt idx="562">
                  <c:v>7.493333333333398</c:v>
                </c:pt>
                <c:pt idx="563">
                  <c:v>7.506666666666732</c:v>
                </c:pt>
                <c:pt idx="564">
                  <c:v>7.520000000000065</c:v>
                </c:pt>
                <c:pt idx="565">
                  <c:v>7.533333333333399</c:v>
                </c:pt>
                <c:pt idx="566">
                  <c:v>7.546666666666733</c:v>
                </c:pt>
                <c:pt idx="567">
                  <c:v>7.560000000000066</c:v>
                </c:pt>
                <c:pt idx="568">
                  <c:v>7.5733333333334</c:v>
                </c:pt>
                <c:pt idx="569">
                  <c:v>7.5866666666667335</c:v>
                </c:pt>
                <c:pt idx="570">
                  <c:v>7.600000000000067</c:v>
                </c:pt>
                <c:pt idx="571">
                  <c:v>7.613333333333401</c:v>
                </c:pt>
                <c:pt idx="572">
                  <c:v>7.626666666666734</c:v>
                </c:pt>
                <c:pt idx="573">
                  <c:v>7.640000000000068</c:v>
                </c:pt>
                <c:pt idx="574">
                  <c:v>7.653333333333402</c:v>
                </c:pt>
                <c:pt idx="575">
                  <c:v>7.666666666666735</c:v>
                </c:pt>
                <c:pt idx="576">
                  <c:v>7.680000000000069</c:v>
                </c:pt>
                <c:pt idx="577">
                  <c:v>7.693333333333403</c:v>
                </c:pt>
                <c:pt idx="578">
                  <c:v>7.706666666666736</c:v>
                </c:pt>
                <c:pt idx="579">
                  <c:v>7.72000000000007</c:v>
                </c:pt>
                <c:pt idx="580">
                  <c:v>7.733333333333404</c:v>
                </c:pt>
                <c:pt idx="581">
                  <c:v>7.746666666666737</c:v>
                </c:pt>
                <c:pt idx="582">
                  <c:v>7.760000000000071</c:v>
                </c:pt>
                <c:pt idx="583">
                  <c:v>7.7733333333334045</c:v>
                </c:pt>
                <c:pt idx="584">
                  <c:v>7.786666666666738</c:v>
                </c:pt>
                <c:pt idx="585">
                  <c:v>7.800000000000072</c:v>
                </c:pt>
                <c:pt idx="586">
                  <c:v>7.813333333333405</c:v>
                </c:pt>
                <c:pt idx="587">
                  <c:v>7.826666666666739</c:v>
                </c:pt>
                <c:pt idx="588">
                  <c:v>7.840000000000073</c:v>
                </c:pt>
                <c:pt idx="589">
                  <c:v>7.853333333333406</c:v>
                </c:pt>
                <c:pt idx="590">
                  <c:v>7.86666666666674</c:v>
                </c:pt>
                <c:pt idx="591">
                  <c:v>7.880000000000074</c:v>
                </c:pt>
                <c:pt idx="592">
                  <c:v>7.893333333333407</c:v>
                </c:pt>
                <c:pt idx="593">
                  <c:v>7.906666666666741</c:v>
                </c:pt>
                <c:pt idx="594">
                  <c:v>7.9200000000000745</c:v>
                </c:pt>
                <c:pt idx="595">
                  <c:v>7.933333333333408</c:v>
                </c:pt>
                <c:pt idx="596">
                  <c:v>7.946666666666742</c:v>
                </c:pt>
                <c:pt idx="597">
                  <c:v>7.9600000000000755</c:v>
                </c:pt>
                <c:pt idx="598">
                  <c:v>7.973333333333409</c:v>
                </c:pt>
                <c:pt idx="599">
                  <c:v>7.986666666666743</c:v>
                </c:pt>
                <c:pt idx="600">
                  <c:v>8.000000000000076</c:v>
                </c:pt>
                <c:pt idx="601">
                  <c:v>8.01333333333341</c:v>
                </c:pt>
                <c:pt idx="602">
                  <c:v>8.026666666666744</c:v>
                </c:pt>
                <c:pt idx="603">
                  <c:v>8.040000000000077</c:v>
                </c:pt>
                <c:pt idx="604">
                  <c:v>8.053333333333411</c:v>
                </c:pt>
                <c:pt idx="605">
                  <c:v>8.066666666666745</c:v>
                </c:pt>
                <c:pt idx="606">
                  <c:v>8.080000000000078</c:v>
                </c:pt>
                <c:pt idx="607">
                  <c:v>8.093333333333412</c:v>
                </c:pt>
                <c:pt idx="608">
                  <c:v>8.106666666666746</c:v>
                </c:pt>
                <c:pt idx="609">
                  <c:v>8.12000000000008</c:v>
                </c:pt>
                <c:pt idx="610">
                  <c:v>8.133333333333413</c:v>
                </c:pt>
                <c:pt idx="611">
                  <c:v>8.146666666666746</c:v>
                </c:pt>
                <c:pt idx="612">
                  <c:v>8.16000000000008</c:v>
                </c:pt>
                <c:pt idx="613">
                  <c:v>8.173333333333414</c:v>
                </c:pt>
                <c:pt idx="614">
                  <c:v>8.186666666666747</c:v>
                </c:pt>
                <c:pt idx="615">
                  <c:v>8.200000000000081</c:v>
                </c:pt>
                <c:pt idx="616">
                  <c:v>8.213333333333415</c:v>
                </c:pt>
                <c:pt idx="617">
                  <c:v>8.226666666666748</c:v>
                </c:pt>
                <c:pt idx="618">
                  <c:v>8.240000000000082</c:v>
                </c:pt>
                <c:pt idx="619">
                  <c:v>8.253333333333416</c:v>
                </c:pt>
                <c:pt idx="620">
                  <c:v>8.26666666666675</c:v>
                </c:pt>
                <c:pt idx="621">
                  <c:v>8.280000000000083</c:v>
                </c:pt>
                <c:pt idx="622">
                  <c:v>8.293333333333416</c:v>
                </c:pt>
                <c:pt idx="623">
                  <c:v>8.30666666666675</c:v>
                </c:pt>
                <c:pt idx="624">
                  <c:v>8.320000000000084</c:v>
                </c:pt>
                <c:pt idx="625">
                  <c:v>8.333333333333417</c:v>
                </c:pt>
                <c:pt idx="626">
                  <c:v>8.346666666666751</c:v>
                </c:pt>
                <c:pt idx="627">
                  <c:v>8.360000000000085</c:v>
                </c:pt>
                <c:pt idx="628">
                  <c:v>8.373333333333418</c:v>
                </c:pt>
                <c:pt idx="629">
                  <c:v>8.386666666666752</c:v>
                </c:pt>
                <c:pt idx="630">
                  <c:v>8.400000000000086</c:v>
                </c:pt>
                <c:pt idx="631">
                  <c:v>8.41333333333342</c:v>
                </c:pt>
                <c:pt idx="632">
                  <c:v>8.426666666666753</c:v>
                </c:pt>
                <c:pt idx="633">
                  <c:v>8.440000000000087</c:v>
                </c:pt>
                <c:pt idx="634">
                  <c:v>8.45333333333342</c:v>
                </c:pt>
                <c:pt idx="635">
                  <c:v>8.466666666666754</c:v>
                </c:pt>
                <c:pt idx="636">
                  <c:v>8.480000000000087</c:v>
                </c:pt>
                <c:pt idx="637">
                  <c:v>8.493333333333421</c:v>
                </c:pt>
                <c:pt idx="638">
                  <c:v>8.506666666666755</c:v>
                </c:pt>
                <c:pt idx="639">
                  <c:v>8.520000000000088</c:v>
                </c:pt>
                <c:pt idx="640">
                  <c:v>8.533333333333422</c:v>
                </c:pt>
                <c:pt idx="641">
                  <c:v>8.546666666666756</c:v>
                </c:pt>
                <c:pt idx="642">
                  <c:v>8.56000000000009</c:v>
                </c:pt>
                <c:pt idx="643">
                  <c:v>8.573333333333423</c:v>
                </c:pt>
                <c:pt idx="644">
                  <c:v>8.586666666666757</c:v>
                </c:pt>
                <c:pt idx="645">
                  <c:v>8.60000000000009</c:v>
                </c:pt>
                <c:pt idx="646">
                  <c:v>8.613333333333424</c:v>
                </c:pt>
                <c:pt idx="647">
                  <c:v>8.626666666666758</c:v>
                </c:pt>
                <c:pt idx="648">
                  <c:v>8.640000000000091</c:v>
                </c:pt>
                <c:pt idx="649">
                  <c:v>8.653333333333425</c:v>
                </c:pt>
                <c:pt idx="650">
                  <c:v>8.666666666666758</c:v>
                </c:pt>
                <c:pt idx="651">
                  <c:v>8.680000000000092</c:v>
                </c:pt>
                <c:pt idx="652">
                  <c:v>8.693333333333426</c:v>
                </c:pt>
                <c:pt idx="653">
                  <c:v>8.70666666666676</c:v>
                </c:pt>
                <c:pt idx="654">
                  <c:v>8.720000000000093</c:v>
                </c:pt>
                <c:pt idx="655">
                  <c:v>8.733333333333427</c:v>
                </c:pt>
                <c:pt idx="656">
                  <c:v>8.74666666666676</c:v>
                </c:pt>
                <c:pt idx="657">
                  <c:v>8.760000000000094</c:v>
                </c:pt>
                <c:pt idx="658">
                  <c:v>8.773333333333428</c:v>
                </c:pt>
                <c:pt idx="659">
                  <c:v>8.786666666666761</c:v>
                </c:pt>
                <c:pt idx="660">
                  <c:v>8.800000000000095</c:v>
                </c:pt>
                <c:pt idx="661">
                  <c:v>8.813333333333428</c:v>
                </c:pt>
                <c:pt idx="662">
                  <c:v>8.826666666666762</c:v>
                </c:pt>
                <c:pt idx="663">
                  <c:v>8.840000000000096</c:v>
                </c:pt>
                <c:pt idx="664">
                  <c:v>8.85333333333343</c:v>
                </c:pt>
                <c:pt idx="665">
                  <c:v>8.866666666666763</c:v>
                </c:pt>
                <c:pt idx="666">
                  <c:v>8.880000000000097</c:v>
                </c:pt>
                <c:pt idx="667">
                  <c:v>8.89333333333343</c:v>
                </c:pt>
                <c:pt idx="668">
                  <c:v>8.906666666666764</c:v>
                </c:pt>
                <c:pt idx="669">
                  <c:v>8.920000000000098</c:v>
                </c:pt>
                <c:pt idx="670">
                  <c:v>8.933333333333431</c:v>
                </c:pt>
                <c:pt idx="671">
                  <c:v>8.946666666666765</c:v>
                </c:pt>
                <c:pt idx="672">
                  <c:v>8.960000000000099</c:v>
                </c:pt>
                <c:pt idx="673">
                  <c:v>8.973333333333432</c:v>
                </c:pt>
                <c:pt idx="674">
                  <c:v>8.986666666666766</c:v>
                </c:pt>
                <c:pt idx="675">
                  <c:v>9.0000000000001</c:v>
                </c:pt>
                <c:pt idx="676">
                  <c:v>9.013333333333433</c:v>
                </c:pt>
                <c:pt idx="677">
                  <c:v>9.026666666666767</c:v>
                </c:pt>
                <c:pt idx="678">
                  <c:v>9.0400000000001</c:v>
                </c:pt>
                <c:pt idx="679">
                  <c:v>9.053333333333434</c:v>
                </c:pt>
                <c:pt idx="680">
                  <c:v>9.066666666666768</c:v>
                </c:pt>
                <c:pt idx="681">
                  <c:v>9.080000000000101</c:v>
                </c:pt>
                <c:pt idx="682">
                  <c:v>9.093333333333435</c:v>
                </c:pt>
                <c:pt idx="683">
                  <c:v>9.106666666666769</c:v>
                </c:pt>
                <c:pt idx="684">
                  <c:v>9.120000000000102</c:v>
                </c:pt>
                <c:pt idx="685">
                  <c:v>9.133333333333436</c:v>
                </c:pt>
                <c:pt idx="686">
                  <c:v>9.14666666666677</c:v>
                </c:pt>
                <c:pt idx="687">
                  <c:v>9.160000000000103</c:v>
                </c:pt>
                <c:pt idx="688">
                  <c:v>9.173333333333437</c:v>
                </c:pt>
                <c:pt idx="689">
                  <c:v>9.18666666666677</c:v>
                </c:pt>
                <c:pt idx="690">
                  <c:v>9.200000000000104</c:v>
                </c:pt>
                <c:pt idx="691">
                  <c:v>9.213333333333438</c:v>
                </c:pt>
                <c:pt idx="692">
                  <c:v>9.226666666666771</c:v>
                </c:pt>
                <c:pt idx="693">
                  <c:v>9.240000000000105</c:v>
                </c:pt>
                <c:pt idx="694">
                  <c:v>9.253333333333439</c:v>
                </c:pt>
                <c:pt idx="695">
                  <c:v>9.266666666666772</c:v>
                </c:pt>
                <c:pt idx="696">
                  <c:v>9.280000000000106</c:v>
                </c:pt>
                <c:pt idx="697">
                  <c:v>9.29333333333344</c:v>
                </c:pt>
                <c:pt idx="698">
                  <c:v>9.306666666666773</c:v>
                </c:pt>
                <c:pt idx="699">
                  <c:v>9.320000000000107</c:v>
                </c:pt>
                <c:pt idx="700">
                  <c:v>9.33333333333344</c:v>
                </c:pt>
                <c:pt idx="701">
                  <c:v>9.346666666666774</c:v>
                </c:pt>
                <c:pt idx="702">
                  <c:v>9.360000000000108</c:v>
                </c:pt>
                <c:pt idx="703">
                  <c:v>9.373333333333441</c:v>
                </c:pt>
                <c:pt idx="704">
                  <c:v>9.386666666666775</c:v>
                </c:pt>
                <c:pt idx="705">
                  <c:v>9.400000000000109</c:v>
                </c:pt>
                <c:pt idx="706">
                  <c:v>9.413333333333442</c:v>
                </c:pt>
                <c:pt idx="707">
                  <c:v>9.426666666666776</c:v>
                </c:pt>
                <c:pt idx="708">
                  <c:v>9.44000000000011</c:v>
                </c:pt>
                <c:pt idx="709">
                  <c:v>9.453333333333443</c:v>
                </c:pt>
                <c:pt idx="710">
                  <c:v>9.466666666666777</c:v>
                </c:pt>
                <c:pt idx="711">
                  <c:v>9.48000000000011</c:v>
                </c:pt>
                <c:pt idx="712">
                  <c:v>9.493333333333444</c:v>
                </c:pt>
                <c:pt idx="713">
                  <c:v>9.506666666666778</c:v>
                </c:pt>
                <c:pt idx="714">
                  <c:v>9.520000000000111</c:v>
                </c:pt>
                <c:pt idx="715">
                  <c:v>9.533333333333445</c:v>
                </c:pt>
                <c:pt idx="716">
                  <c:v>9.546666666666779</c:v>
                </c:pt>
                <c:pt idx="717">
                  <c:v>9.560000000000112</c:v>
                </c:pt>
                <c:pt idx="718">
                  <c:v>9.573333333333446</c:v>
                </c:pt>
                <c:pt idx="719">
                  <c:v>9.58666666666678</c:v>
                </c:pt>
                <c:pt idx="720">
                  <c:v>9.600000000000113</c:v>
                </c:pt>
                <c:pt idx="721">
                  <c:v>9.613333333333447</c:v>
                </c:pt>
                <c:pt idx="722">
                  <c:v>9.62666666666678</c:v>
                </c:pt>
                <c:pt idx="723">
                  <c:v>9.640000000000114</c:v>
                </c:pt>
                <c:pt idx="724">
                  <c:v>9.653333333333448</c:v>
                </c:pt>
                <c:pt idx="725">
                  <c:v>9.666666666666782</c:v>
                </c:pt>
                <c:pt idx="726">
                  <c:v>9.680000000000115</c:v>
                </c:pt>
                <c:pt idx="727">
                  <c:v>9.693333333333449</c:v>
                </c:pt>
                <c:pt idx="728">
                  <c:v>9.706666666666782</c:v>
                </c:pt>
                <c:pt idx="729">
                  <c:v>9.720000000000116</c:v>
                </c:pt>
                <c:pt idx="730">
                  <c:v>9.73333333333345</c:v>
                </c:pt>
                <c:pt idx="731">
                  <c:v>9.746666666666783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vh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1!$AE$25:$AE$1025</c:f>
              <c:numCache>
                <c:ptCount val="1001"/>
                <c:pt idx="0">
                  <c:v>0</c:v>
                </c:pt>
                <c:pt idx="1">
                  <c:v>0.026086172485863167</c:v>
                </c:pt>
                <c:pt idx="2">
                  <c:v>0.04454430625024124</c:v>
                </c:pt>
                <c:pt idx="3">
                  <c:v>0.0596255276347252</c:v>
                </c:pt>
                <c:pt idx="4">
                  <c:v>0.0726951618611845</c:v>
                </c:pt>
                <c:pt idx="5">
                  <c:v>0.08439302791040312</c:v>
                </c:pt>
                <c:pt idx="6">
                  <c:v>0.09507905248972186</c:v>
                </c:pt>
                <c:pt idx="7">
                  <c:v>0.10497927264577707</c:v>
                </c:pt>
                <c:pt idx="8">
                  <c:v>0.11424656550563081</c:v>
                </c:pt>
                <c:pt idx="9">
                  <c:v>0.12299001015819241</c:v>
                </c:pt>
                <c:pt idx="10">
                  <c:v>0.13129065225717182</c:v>
                </c:pt>
                <c:pt idx="11">
                  <c:v>0.13921065157701967</c:v>
                </c:pt>
                <c:pt idx="12">
                  <c:v>0.14679891835974732</c:v>
                </c:pt>
                <c:pt idx="13">
                  <c:v>0.1540947565544711</c:v>
                </c:pt>
                <c:pt idx="14">
                  <c:v>0.16113031274326206</c:v>
                </c:pt>
                <c:pt idx="15">
                  <c:v>0.16793227684064596</c:v>
                </c:pt>
                <c:pt idx="16">
                  <c:v>0.17452309623903378</c:v>
                </c:pt>
                <c:pt idx="17">
                  <c:v>0.1809218633749018</c:v>
                </c:pt>
                <c:pt idx="18">
                  <c:v>0.18714497802969735</c:v>
                </c:pt>
                <c:pt idx="19">
                  <c:v>0.1932066505149579</c:v>
                </c:pt>
                <c:pt idx="20">
                  <c:v>0.1991192900966142</c:v>
                </c:pt>
                <c:pt idx="21">
                  <c:v>0.20489380910521798</c:v>
                </c:pt>
                <c:pt idx="22">
                  <c:v>0.21053986407141204</c:v>
                </c:pt>
                <c:pt idx="23">
                  <c:v>0.21606604912378252</c:v>
                </c:pt>
                <c:pt idx="24">
                  <c:v>0.22148005271272433</c:v>
                </c:pt>
                <c:pt idx="25">
                  <c:v>0.2267887858161564</c:v>
                </c:pt>
                <c:pt idx="26">
                  <c:v>0.23199848772269693</c:v>
                </c:pt>
                <c:pt idx="27">
                  <c:v>0.23711481400572554</c:v>
                </c:pt>
                <c:pt idx="28">
                  <c:v>0.2421429102204334</c:v>
                </c:pt>
                <c:pt idx="29">
                  <c:v>0.24708747405690176</c:v>
                </c:pt>
                <c:pt idx="30">
                  <c:v>0.2519528080847537</c:v>
                </c:pt>
                <c:pt idx="31">
                  <c:v>0.25674286477324504</c:v>
                </c:pt>
                <c:pt idx="32">
                  <c:v>0.26146128512573663</c:v>
                </c:pt>
                <c:pt idx="33">
                  <c:v>0.26611143200159637</c:v>
                </c:pt>
                <c:pt idx="34">
                  <c:v>0.2706964189918099</c:v>
                </c:pt>
                <c:pt idx="35">
                  <c:v>0.27521913555245187</c:v>
                </c:pt>
                <c:pt idx="36">
                  <c:v>0.2796822689720763</c:v>
                </c:pt>
                <c:pt idx="37">
                  <c:v>0.28408832364714504</c:v>
                </c:pt>
                <c:pt idx="38">
                  <c:v>0.2884396380579332</c:v>
                </c:pt>
                <c:pt idx="39">
                  <c:v>0.292738399771491</c:v>
                </c:pt>
                <c:pt idx="40">
                  <c:v>0.2969866587448102</c:v>
                </c:pt>
                <c:pt idx="41">
                  <c:v>0.3011863391577527</c:v>
                </c:pt>
                <c:pt idx="42">
                  <c:v>0.3053392499695421</c:v>
                </c:pt>
                <c:pt idx="43">
                  <c:v>0.30944709436313594</c:v>
                </c:pt>
                <c:pt idx="44">
                  <c:v>0.31351147821737424</c:v>
                </c:pt>
                <c:pt idx="45">
                  <c:v>0.31753391772646694</c:v>
                </c:pt>
                <c:pt idx="46">
                  <c:v>0.32151584626938945</c:v>
                </c:pt>
                <c:pt idx="47">
                  <c:v>0.32545862061748715</c:v>
                </c:pt>
                <c:pt idx="48">
                  <c:v>0.3293635265565628</c:v>
                </c:pt>
                <c:pt idx="49">
                  <c:v>0.33323178398954756</c:v>
                </c:pt>
                <c:pt idx="50">
                  <c:v>0.3370645515772138</c:v>
                </c:pt>
                <c:pt idx="51">
                  <c:v>0.3408629309670273</c:v>
                </c:pt>
                <c:pt idx="52">
                  <c:v>0.34462797065393835</c:v>
                </c:pt>
                <c:pt idx="53">
                  <c:v>0.34836066951151395</c:v>
                </c:pt>
                <c:pt idx="54">
                  <c:v>0.3520619800271647</c:v>
                </c:pt>
                <c:pt idx="55">
                  <c:v>0.35573281127121276</c:v>
                </c:pt>
                <c:pt idx="56">
                  <c:v>0.3593740316260752</c:v>
                </c:pt>
                <c:pt idx="57">
                  <c:v>0.36298647129882794</c:v>
                </c:pt>
                <c:pt idx="58">
                  <c:v>0.3665709246377946</c:v>
                </c:pt>
                <c:pt idx="59">
                  <c:v>0.37012815227151924</c:v>
                </c:pt>
                <c:pt idx="60">
                  <c:v>0.3736588830864842</c:v>
                </c:pt>
                <c:pt idx="61">
                  <c:v>0.3771638160581826</c:v>
                </c:pt>
                <c:pt idx="62">
                  <c:v>0.38064362194861606</c:v>
                </c:pt>
                <c:pt idx="63">
                  <c:v>0.38409894488193375</c:v>
                </c:pt>
                <c:pt idx="64">
                  <c:v>0.3875304038087342</c:v>
                </c:pt>
                <c:pt idx="65">
                  <c:v>0.39093859386849344</c:v>
                </c:pt>
                <c:pt idx="66">
                  <c:v>0.3943240876586477</c:v>
                </c:pt>
                <c:pt idx="67">
                  <c:v>0.3976874364180279</c:v>
                </c:pt>
                <c:pt idx="68">
                  <c:v>0.40102917113160436</c:v>
                </c:pt>
                <c:pt idx="69">
                  <c:v>0.40434980356284117</c:v>
                </c:pt>
                <c:pt idx="70">
                  <c:v>0.40764982721937326</c:v>
                </c:pt>
                <c:pt idx="71">
                  <c:v>0.41092971825719354</c:v>
                </c:pt>
                <c:pt idx="72">
                  <c:v>0.41418993632806733</c:v>
                </c:pt>
                <c:pt idx="73">
                  <c:v>0.4174309253744694</c:v>
                </c:pt>
                <c:pt idx="74">
                  <c:v>0.4206531143759607</c:v>
                </c:pt>
                <c:pt idx="75">
                  <c:v>0.42385691805058007</c:v>
                </c:pt>
                <c:pt idx="76">
                  <c:v>0.4270427375145208</c:v>
                </c:pt>
                <c:pt idx="77">
                  <c:v>0.4302109609030831</c:v>
                </c:pt>
                <c:pt idx="78">
                  <c:v>0.4333619639556439</c:v>
                </c:pt>
                <c:pt idx="79">
                  <c:v>0.43649611056716053</c:v>
                </c:pt>
                <c:pt idx="80">
                  <c:v>0.43961375330851643</c:v>
                </c:pt>
                <c:pt idx="81">
                  <c:v>0.44271523391783446</c:v>
                </c:pt>
                <c:pt idx="82">
                  <c:v>0.445800883764712</c:v>
                </c:pt>
                <c:pt idx="83">
                  <c:v>0.4488710242891792</c:v>
                </c:pt>
                <c:pt idx="84">
                  <c:v>0.4519259674170423</c:v>
                </c:pt>
                <c:pt idx="85">
                  <c:v>0.45496601595314523</c:v>
                </c:pt>
                <c:pt idx="86">
                  <c:v>0.4579914639539681</c:v>
                </c:pt>
                <c:pt idx="87">
                  <c:v>0.46100259708087254</c:v>
                </c:pt>
                <c:pt idx="88">
                  <c:v>0.46399969293520915</c:v>
                </c:pt>
                <c:pt idx="89">
                  <c:v>0.46698302137641173</c:v>
                </c:pt>
                <c:pt idx="90">
                  <c:v>0.4699528448241218</c:v>
                </c:pt>
                <c:pt idx="91">
                  <c:v>0.47290941854531215</c:v>
                </c:pt>
                <c:pt idx="92">
                  <c:v>0.47585299092731</c:v>
                </c:pt>
                <c:pt idx="93">
                  <c:v>0.4787838037375561</c:v>
                </c:pt>
                <c:pt idx="94">
                  <c:v>0.4817020923708792</c:v>
                </c:pt>
                <c:pt idx="95">
                  <c:v>0.4846080860850109</c:v>
                </c:pt>
                <c:pt idx="96">
                  <c:v>0.48750200822501755</c:v>
                </c:pt>
                <c:pt idx="97">
                  <c:v>0.4903840764372794</c:v>
                </c:pt>
                <c:pt idx="98">
                  <c:v>0.4932545028736059</c:v>
                </c:pt>
                <c:pt idx="99">
                  <c:v>0.4961134943860374</c:v>
                </c:pt>
                <c:pt idx="100">
                  <c:v>0.49896125271284686</c:v>
                </c:pt>
                <c:pt idx="101">
                  <c:v>0.5017979746562228</c:v>
                </c:pt>
                <c:pt idx="102">
                  <c:v>0.5046238522520834</c:v>
                </c:pt>
                <c:pt idx="103">
                  <c:v>0.5074390729324437</c:v>
                </c:pt>
                <c:pt idx="104">
                  <c:v>0.5102438196807311</c:v>
                </c:pt>
                <c:pt idx="105">
                  <c:v>0.513038271180419</c:v>
                </c:pt>
                <c:pt idx="106">
                  <c:v>0.5158226019573283</c:v>
                </c:pt>
                <c:pt idx="107">
                  <c:v>0.5185969825159212</c:v>
                </c:pt>
                <c:pt idx="108">
                  <c:v>0.521361579469896</c:v>
                </c:pt>
                <c:pt idx="109">
                  <c:v>0.5241165556673707</c:v>
                </c:pt>
                <c:pt idx="110">
                  <c:v>0.5268620703109269</c:v>
                </c:pt>
                <c:pt idx="111">
                  <c:v>0.5295982790727698</c:v>
                </c:pt>
                <c:pt idx="112">
                  <c:v>0.5323253342052449</c:v>
                </c:pt>
                <c:pt idx="113">
                  <c:v>0.5350433846469379</c:v>
                </c:pt>
                <c:pt idx="114">
                  <c:v>0.5377525761245724</c:v>
                </c:pt>
                <c:pt idx="115">
                  <c:v>0.5404530512509056</c:v>
                </c:pt>
                <c:pt idx="116">
                  <c:v>0.5431449496188143</c:v>
                </c:pt>
                <c:pt idx="117">
                  <c:v>0.5458284078917494</c:v>
                </c:pt>
                <c:pt idx="118">
                  <c:v>0.548503559890729</c:v>
                </c:pt>
                <c:pt idx="119">
                  <c:v>0.5511705366780317</c:v>
                </c:pt>
                <c:pt idx="120">
                  <c:v>0.5538294666377405</c:v>
                </c:pt>
                <c:pt idx="121">
                  <c:v>0.5564804755532813</c:v>
                </c:pt>
                <c:pt idx="122">
                  <c:v>0.5591236866820929</c:v>
                </c:pt>
                <c:pt idx="123">
                  <c:v>0.5617592208275557</c:v>
                </c:pt>
                <c:pt idx="124">
                  <c:v>0.5643871964083021</c:v>
                </c:pt>
                <c:pt idx="125">
                  <c:v>0.5670077295250247</c:v>
                </c:pt>
                <c:pt idx="126">
                  <c:v>0.5696209340248894</c:v>
                </c:pt>
                <c:pt idx="127">
                  <c:v>0.5722269215636616</c:v>
                </c:pt>
                <c:pt idx="128">
                  <c:v>0.5748258016656395</c:v>
                </c:pt>
                <c:pt idx="129">
                  <c:v>0.5774176817814919</c:v>
                </c:pt>
                <c:pt idx="130">
                  <c:v>0.580002667344088</c:v>
                </c:pt>
                <c:pt idx="131">
                  <c:v>0.5825808618224035</c:v>
                </c:pt>
                <c:pt idx="132">
                  <c:v>0.5851523667735841</c:v>
                </c:pt>
                <c:pt idx="133">
                  <c:v>0.5877172818932423</c:v>
                </c:pt>
                <c:pt idx="134">
                  <c:v>0.5902757050640616</c:v>
                </c:pt>
                <c:pt idx="135">
                  <c:v>0.5928277324027743</c:v>
                </c:pt>
                <c:pt idx="136">
                  <c:v>0.5953734583055834</c:v>
                </c:pt>
                <c:pt idx="137">
                  <c:v>0.5979129754920866</c:v>
                </c:pt>
                <c:pt idx="138">
                  <c:v>0.6004463750477653</c:v>
                </c:pt>
                <c:pt idx="139">
                  <c:v>0.6029737464650954</c:v>
                </c:pt>
                <c:pt idx="140">
                  <c:v>0.6054951776833324</c:v>
                </c:pt>
                <c:pt idx="141">
                  <c:v>0.6080107551270244</c:v>
                </c:pt>
                <c:pt idx="142">
                  <c:v>0.6105205637433023</c:v>
                </c:pt>
                <c:pt idx="143">
                  <c:v>0.6130246870379933</c:v>
                </c:pt>
                <c:pt idx="144">
                  <c:v>0.6155232071106038</c:v>
                </c:pt>
                <c:pt idx="145">
                  <c:v>0.6180162046882149</c:v>
                </c:pt>
                <c:pt idx="146">
                  <c:v>0.6205037591583304</c:v>
                </c:pt>
                <c:pt idx="147">
                  <c:v>0.6229859486007181</c:v>
                </c:pt>
                <c:pt idx="148">
                  <c:v>0.6254628498182806</c:v>
                </c:pt>
                <c:pt idx="149">
                  <c:v>0.6279345383669928</c:v>
                </c:pt>
                <c:pt idx="150">
                  <c:v>0.6304010885849393</c:v>
                </c:pt>
                <c:pt idx="151">
                  <c:v>0.6328625736204856</c:v>
                </c:pt>
                <c:pt idx="152">
                  <c:v>0.6353190654596141</c:v>
                </c:pt>
                <c:pt idx="153">
                  <c:v>0.6377706349524546</c:v>
                </c:pt>
                <c:pt idx="154">
                  <c:v>0.6402173518390387</c:v>
                </c:pt>
                <c:pt idx="155">
                  <c:v>0.6426592847743066</c:v>
                </c:pt>
                <c:pt idx="156">
                  <c:v>0.64509650135239</c:v>
                </c:pt>
                <c:pt idx="157">
                  <c:v>0.6475290681302006</c:v>
                </c:pt>
                <c:pt idx="158">
                  <c:v>0.649957050650344</c:v>
                </c:pt>
                <c:pt idx="159">
                  <c:v>0.6523805134633865</c:v>
                </c:pt>
                <c:pt idx="160">
                  <c:v>0.654799520149494</c:v>
                </c:pt>
                <c:pt idx="161">
                  <c:v>0.6572141333394667</c:v>
                </c:pt>
                <c:pt idx="162">
                  <c:v>0.6596244147351884</c:v>
                </c:pt>
                <c:pt idx="163">
                  <c:v>0.6620304251295125</c:v>
                </c:pt>
                <c:pt idx="164">
                  <c:v>0.6644322244256008</c:v>
                </c:pt>
                <c:pt idx="165">
                  <c:v>0.6668298716557358</c:v>
                </c:pt>
                <c:pt idx="166">
                  <c:v>0.6692234249996231</c:v>
                </c:pt>
                <c:pt idx="167">
                  <c:v>0.6716129418022</c:v>
                </c:pt>
                <c:pt idx="168">
                  <c:v>0.673998478590969</c:v>
                </c:pt>
                <c:pt idx="169">
                  <c:v>0.6763800910928678</c:v>
                </c:pt>
                <c:pt idx="170">
                  <c:v>0.6787578342506951</c:v>
                </c:pt>
                <c:pt idx="171">
                  <c:v>0.6811317622391034</c:v>
                </c:pt>
                <c:pt idx="172">
                  <c:v>0.6835019284801743</c:v>
                </c:pt>
                <c:pt idx="173">
                  <c:v>0.6858683856585888</c:v>
                </c:pt>
                <c:pt idx="174">
                  <c:v>0.6882311857364061</c:v>
                </c:pt>
                <c:pt idx="175">
                  <c:v>0.6905903799674633</c:v>
                </c:pt>
                <c:pt idx="176">
                  <c:v>0.6929460189114071</c:v>
                </c:pt>
                <c:pt idx="177">
                  <c:v>0.6952981524473691</c:v>
                </c:pt>
                <c:pt idx="178">
                  <c:v>0.6976468297872974</c:v>
                </c:pt>
                <c:pt idx="179">
                  <c:v>0.6999920994889525</c:v>
                </c:pt>
                <c:pt idx="180">
                  <c:v>0.7023340094685797</c:v>
                </c:pt>
                <c:pt idx="181">
                  <c:v>0.7046726070132678</c:v>
                </c:pt>
                <c:pt idx="182">
                  <c:v>0.707007938793002</c:v>
                </c:pt>
                <c:pt idx="183">
                  <c:v>0.7093400508724224</c:v>
                </c:pt>
                <c:pt idx="184">
                  <c:v>0.7116689887222949</c:v>
                </c:pt>
                <c:pt idx="185">
                  <c:v>0.7139947972307056</c:v>
                </c:pt>
                <c:pt idx="186">
                  <c:v>0.7163175207139834</c:v>
                </c:pt>
                <c:pt idx="187">
                  <c:v>0.7186372029273624</c:v>
                </c:pt>
                <c:pt idx="188">
                  <c:v>0.72095388707539</c:v>
                </c:pt>
                <c:pt idx="189">
                  <c:v>0.7232676158220869</c:v>
                </c:pt>
                <c:pt idx="190">
                  <c:v>0.7255784313008696</c:v>
                </c:pt>
                <c:pt idx="191">
                  <c:v>0.7278863751242393</c:v>
                </c:pt>
                <c:pt idx="192">
                  <c:v>0.7301914883932441</c:v>
                </c:pt>
                <c:pt idx="193">
                  <c:v>0.7324938117067238</c:v>
                </c:pt>
                <c:pt idx="194">
                  <c:v>0.7347933851703395</c:v>
                </c:pt>
                <c:pt idx="195">
                  <c:v>0.7370902484053978</c:v>
                </c:pt>
                <c:pt idx="196">
                  <c:v>0.7393844405574721</c:v>
                </c:pt>
                <c:pt idx="197">
                  <c:v>0.7416760003048294</c:v>
                </c:pt>
                <c:pt idx="198">
                  <c:v>0.7439649658666665</c:v>
                </c:pt>
                <c:pt idx="199">
                  <c:v>0.7462513750111615</c:v>
                </c:pt>
                <c:pt idx="200">
                  <c:v>0.7485352650633449</c:v>
                </c:pt>
                <c:pt idx="201">
                  <c:v>0.7508166729127971</c:v>
                </c:pt>
                <c:pt idx="202">
                  <c:v>0.7530956350211743</c:v>
                </c:pt>
                <c:pt idx="203">
                  <c:v>0.7553721874295701</c:v>
                </c:pt>
                <c:pt idx="204">
                  <c:v>0.7576463657657159</c:v>
                </c:pt>
                <c:pt idx="205">
                  <c:v>0.7599182052510242</c:v>
                </c:pt>
                <c:pt idx="206">
                  <c:v>0.7621877407074802</c:v>
                </c:pt>
                <c:pt idx="207">
                  <c:v>0.7644550065643846</c:v>
                </c:pt>
                <c:pt idx="208">
                  <c:v>0.7667200368649523</c:v>
                </c:pt>
                <c:pt idx="209">
                  <c:v>0.7689828652727699</c:v>
                </c:pt>
                <c:pt idx="210">
                  <c:v>0.7712435250781177</c:v>
                </c:pt>
                <c:pt idx="211">
                  <c:v>0.7735020492041565</c:v>
                </c:pt>
                <c:pt idx="212">
                  <c:v>0.7757584702129866</c:v>
                </c:pt>
                <c:pt idx="213">
                  <c:v>0.7780128203115784</c:v>
                </c:pt>
                <c:pt idx="214">
                  <c:v>0.7802651313575816</c:v>
                </c:pt>
                <c:pt idx="215">
                  <c:v>0.7825154348650134</c:v>
                </c:pt>
                <c:pt idx="216">
                  <c:v>0.7847637620098298</c:v>
                </c:pt>
                <c:pt idx="217">
                  <c:v>0.7870101436353831</c:v>
                </c:pt>
                <c:pt idx="218">
                  <c:v>0.7892546102577689</c:v>
                </c:pt>
                <c:pt idx="219">
                  <c:v>0.7914971920710636</c:v>
                </c:pt>
                <c:pt idx="220">
                  <c:v>0.7937379189524576</c:v>
                </c:pt>
                <c:pt idx="221">
                  <c:v>0.795976820467285</c:v>
                </c:pt>
                <c:pt idx="222">
                  <c:v>0.7982139258739529</c:v>
                </c:pt>
                <c:pt idx="223">
                  <c:v>0.8004492641287733</c:v>
                </c:pt>
                <c:pt idx="224">
                  <c:v>0.802682863890699</c:v>
                </c:pt>
                <c:pt idx="225">
                  <c:v>0.8049147535259671</c:v>
                </c:pt>
                <c:pt idx="226">
                  <c:v>0.8071449611126512</c:v>
                </c:pt>
                <c:pt idx="227">
                  <c:v>0.8093735144451251</c:v>
                </c:pt>
                <c:pt idx="228">
                  <c:v>0.8116004410384402</c:v>
                </c:pt>
                <c:pt idx="229">
                  <c:v>0.8138257681326185</c:v>
                </c:pt>
                <c:pt idx="230">
                  <c:v>0.8160495226968633</c:v>
                </c:pt>
                <c:pt idx="231">
                  <c:v>0.8182717314336893</c:v>
                </c:pt>
                <c:pt idx="232">
                  <c:v>0.8204924207829749</c:v>
                </c:pt>
                <c:pt idx="233">
                  <c:v>0.8227116169259375</c:v>
                </c:pt>
                <c:pt idx="234">
                  <c:v>0.8249293457890338</c:v>
                </c:pt>
                <c:pt idx="235">
                  <c:v>0.8271456330477873</c:v>
                </c:pt>
                <c:pt idx="236">
                  <c:v>0.8293605041305453</c:v>
                </c:pt>
                <c:pt idx="237">
                  <c:v>0.8315739842221649</c:v>
                </c:pt>
                <c:pt idx="238">
                  <c:v>0.8337860982676322</c:v>
                </c:pt>
                <c:pt idx="239">
                  <c:v>0.8359968709756141</c:v>
                </c:pt>
                <c:pt idx="240">
                  <c:v>0.8382063268219466</c:v>
                </c:pt>
                <c:pt idx="241">
                  <c:v>0.8404144900530577</c:v>
                </c:pt>
                <c:pt idx="242">
                  <c:v>0.84262138468933</c:v>
                </c:pt>
                <c:pt idx="243">
                  <c:v>0.8448270345284026</c:v>
                </c:pt>
                <c:pt idx="244">
                  <c:v>0.8470314631484128</c:v>
                </c:pt>
                <c:pt idx="245">
                  <c:v>0.8492346939111811</c:v>
                </c:pt>
                <c:pt idx="246">
                  <c:v>0.851436749965339</c:v>
                </c:pt>
                <c:pt idx="247">
                  <c:v>0.853637654249402</c:v>
                </c:pt>
                <c:pt idx="248">
                  <c:v>0.8558374294947881</c:v>
                </c:pt>
                <c:pt idx="249">
                  <c:v>0.858036098228784</c:v>
                </c:pt>
                <c:pt idx="250">
                  <c:v>0.8602336827774593</c:v>
                </c:pt>
                <c:pt idx="251">
                  <c:v>0.86243020526853</c:v>
                </c:pt>
                <c:pt idx="252">
                  <c:v>0.8646256876341736</c:v>
                </c:pt>
                <c:pt idx="253">
                  <c:v>0.8668201516137944</c:v>
                </c:pt>
                <c:pt idx="254">
                  <c:v>0.869013618756743</c:v>
                </c:pt>
                <c:pt idx="255">
                  <c:v>0.8712061104249883</c:v>
                </c:pt>
                <c:pt idx="256">
                  <c:v>0.8733976477957455</c:v>
                </c:pt>
                <c:pt idx="257">
                  <c:v>0.8755882518640586</c:v>
                </c:pt>
                <c:pt idx="258">
                  <c:v>0.8777779434453408</c:v>
                </c:pt>
                <c:pt idx="259">
                  <c:v>0.8799667431778712</c:v>
                </c:pt>
                <c:pt idx="260">
                  <c:v>0.8821546715252516</c:v>
                </c:pt>
                <c:pt idx="261">
                  <c:v>0.8843417487788213</c:v>
                </c:pt>
                <c:pt idx="262">
                  <c:v>0.886527995060033</c:v>
                </c:pt>
                <c:pt idx="263">
                  <c:v>0.8887134303227894</c:v>
                </c:pt>
                <c:pt idx="264">
                  <c:v>0.890898074355742</c:v>
                </c:pt>
                <c:pt idx="265">
                  <c:v>0.8930819467845524</c:v>
                </c:pt>
                <c:pt idx="266">
                  <c:v>0.8952650670741175</c:v>
                </c:pt>
                <c:pt idx="267">
                  <c:v>0.897447454530758</c:v>
                </c:pt>
                <c:pt idx="268">
                  <c:v>0.8996291283043734</c:v>
                </c:pt>
                <c:pt idx="269">
                  <c:v>0.901810107390561</c:v>
                </c:pt>
                <c:pt idx="270">
                  <c:v>0.903990410632703</c:v>
                </c:pt>
                <c:pt idx="271">
                  <c:v>0.9061700567240195</c:v>
                </c:pt>
                <c:pt idx="272">
                  <c:v>0.9083490642095898</c:v>
                </c:pt>
                <c:pt idx="273">
                  <c:v>0.910527451488342</c:v>
                </c:pt>
                <c:pt idx="274">
                  <c:v>0.9127052368150118</c:v>
                </c:pt>
                <c:pt idx="275">
                  <c:v>0.9148824383020709</c:v>
                </c:pt>
                <c:pt idx="276">
                  <c:v>0.9170590739216259</c:v>
                </c:pt>
                <c:pt idx="277">
                  <c:v>0.9192351615072877</c:v>
                </c:pt>
                <c:pt idx="278">
                  <c:v>0.9214107187560128</c:v>
                </c:pt>
                <c:pt idx="279">
                  <c:v>0.9235857632299167</c:v>
                </c:pt>
                <c:pt idx="280">
                  <c:v>0.9257603123580594</c:v>
                </c:pt>
                <c:pt idx="281">
                  <c:v>0.9279343834382049</c:v>
                </c:pt>
                <c:pt idx="282">
                  <c:v>0.9301079936385532</c:v>
                </c:pt>
                <c:pt idx="283">
                  <c:v>0.932281159999448</c:v>
                </c:pt>
                <c:pt idx="284">
                  <c:v>0.9344538994350577</c:v>
                </c:pt>
                <c:pt idx="285">
                  <c:v>0.9366262287350327</c:v>
                </c:pt>
                <c:pt idx="286">
                  <c:v>0.9387981645661373</c:v>
                </c:pt>
                <c:pt idx="287">
                  <c:v>0.9409697234738592</c:v>
                </c:pt>
                <c:pt idx="288">
                  <c:v>0.9431409218839942</c:v>
                </c:pt>
                <c:pt idx="289">
                  <c:v>0.9453117761042088</c:v>
                </c:pt>
                <c:pt idx="290">
                  <c:v>0.9474823023255801</c:v>
                </c:pt>
                <c:pt idx="291">
                  <c:v>0.9496525166241134</c:v>
                </c:pt>
                <c:pt idx="292">
                  <c:v>0.9518224349622391</c:v>
                </c:pt>
                <c:pt idx="293">
                  <c:v>0.9539920731902869</c:v>
                </c:pt>
                <c:pt idx="294">
                  <c:v>0.9561614470479405</c:v>
                </c:pt>
                <c:pt idx="295">
                  <c:v>0.958330572165671</c:v>
                </c:pt>
                <c:pt idx="296">
                  <c:v>0.960499464066151</c:v>
                </c:pt>
                <c:pt idx="297">
                  <c:v>0.9626681381656487</c:v>
                </c:pt>
                <c:pt idx="298">
                  <c:v>0.9648366097754021</c:v>
                </c:pt>
                <c:pt idx="299">
                  <c:v>0.9670048941029754</c:v>
                </c:pt>
                <c:pt idx="300">
                  <c:v>0.9691730062535963</c:v>
                </c:pt>
                <c:pt idx="301">
                  <c:v>0.9713409612314745</c:v>
                </c:pt>
                <c:pt idx="302">
                  <c:v>0.9735087739411036</c:v>
                </c:pt>
                <c:pt idx="303">
                  <c:v>0.975676459188544</c:v>
                </c:pt>
                <c:pt idx="304">
                  <c:v>0.9778440316826899</c:v>
                </c:pt>
                <c:pt idx="305">
                  <c:v>0.9800115060365181</c:v>
                </c:pt>
                <c:pt idx="306">
                  <c:v>0.9821788967683215</c:v>
                </c:pt>
                <c:pt idx="307">
                  <c:v>0.9843462183029251</c:v>
                </c:pt>
                <c:pt idx="308">
                  <c:v>0.9865134849728869</c:v>
                </c:pt>
                <c:pt idx="309">
                  <c:v>0.9886807110196822</c:v>
                </c:pt>
                <c:pt idx="310">
                  <c:v>0.9908479105948738</c:v>
                </c:pt>
                <c:pt idx="311">
                  <c:v>0.9930150977612651</c:v>
                </c:pt>
                <c:pt idx="312">
                  <c:v>0.9951822864940406</c:v>
                </c:pt>
                <c:pt idx="313">
                  <c:v>0.9973494906818899</c:v>
                </c:pt>
                <c:pt idx="314">
                  <c:v>0.9995167241281185</c:v>
                </c:pt>
                <c:pt idx="315">
                  <c:v>1.0016840005517438</c:v>
                </c:pt>
                <c:pt idx="316">
                  <c:v>1.0038513335885773</c:v>
                </c:pt>
                <c:pt idx="317">
                  <c:v>1.0060187367922944</c:v>
                </c:pt>
                <c:pt idx="318">
                  <c:v>1.0081862236354893</c:v>
                </c:pt>
                <c:pt idx="319">
                  <c:v>1.0103538075107172</c:v>
                </c:pt>
                <c:pt idx="320">
                  <c:v>1.0125215017315243</c:v>
                </c:pt>
                <c:pt idx="321">
                  <c:v>1.0146893195334645</c:v>
                </c:pt>
                <c:pt idx="322">
                  <c:v>1.0168572740751036</c:v>
                </c:pt>
                <c:pt idx="323">
                  <c:v>1.0190253784390122</c:v>
                </c:pt>
                <c:pt idx="324">
                  <c:v>1.021193645632745</c:v>
                </c:pt>
                <c:pt idx="325">
                  <c:v>1.0233620885898105</c:v>
                </c:pt>
                <c:pt idx="326">
                  <c:v>1.025530720170626</c:v>
                </c:pt>
                <c:pt idx="327">
                  <c:v>1.0276995531634656</c:v>
                </c:pt>
                <c:pt idx="328">
                  <c:v>1.029868600285392</c:v>
                </c:pt>
                <c:pt idx="329">
                  <c:v>1.0320378741831815</c:v>
                </c:pt>
                <c:pt idx="330">
                  <c:v>1.034207387434236</c:v>
                </c:pt>
                <c:pt idx="331">
                  <c:v>1.0363771525474845</c:v>
                </c:pt>
                <c:pt idx="332">
                  <c:v>1.0385471819642758</c:v>
                </c:pt>
                <c:pt idx="333">
                  <c:v>1.040717488059258</c:v>
                </c:pt>
                <c:pt idx="334">
                  <c:v>1.0428880831412515</c:v>
                </c:pt>
                <c:pt idx="335">
                  <c:v>1.045058979454109</c:v>
                </c:pt>
                <c:pt idx="336">
                  <c:v>1.0472301891775675</c:v>
                </c:pt>
                <c:pt idx="337">
                  <c:v>1.0494017244280904</c:v>
                </c:pt>
                <c:pt idx="338">
                  <c:v>1.0515735972596998</c:v>
                </c:pt>
                <c:pt idx="339">
                  <c:v>1.0537458196648002</c:v>
                </c:pt>
                <c:pt idx="340">
                  <c:v>1.0559184035749924</c:v>
                </c:pt>
                <c:pt idx="341">
                  <c:v>1.0580913608618794</c:v>
                </c:pt>
                <c:pt idx="342">
                  <c:v>1.0602647033378623</c:v>
                </c:pt>
                <c:pt idx="343">
                  <c:v>1.062438442756929</c:v>
                </c:pt>
                <c:pt idx="344">
                  <c:v>1.064612590815433</c:v>
                </c:pt>
                <c:pt idx="345">
                  <c:v>1.0667871591528648</c:v>
                </c:pt>
                <c:pt idx="346">
                  <c:v>1.0689621593526153</c:v>
                </c:pt>
                <c:pt idx="347">
                  <c:v>1.0711376029427302</c:v>
                </c:pt>
                <c:pt idx="348">
                  <c:v>1.0733135013966568</c:v>
                </c:pt>
                <c:pt idx="349">
                  <c:v>1.0754898661339838</c:v>
                </c:pt>
                <c:pt idx="350">
                  <c:v>1.0776667085211722</c:v>
                </c:pt>
                <c:pt idx="351">
                  <c:v>1.0798440398722802</c:v>
                </c:pt>
                <c:pt idx="352">
                  <c:v>1.0820218714496788</c:v>
                </c:pt>
                <c:pt idx="353">
                  <c:v>1.0842002144647618</c:v>
                </c:pt>
                <c:pt idx="354">
                  <c:v>1.0863790800786481</c:v>
                </c:pt>
                <c:pt idx="355">
                  <c:v>1.0885584794028764</c:v>
                </c:pt>
                <c:pt idx="356">
                  <c:v>1.0907384235000934</c:v>
                </c:pt>
                <c:pt idx="357">
                  <c:v>1.0929189233847358</c:v>
                </c:pt>
                <c:pt idx="358">
                  <c:v>1.0950999900237048</c:v>
                </c:pt>
                <c:pt idx="359">
                  <c:v>1.0972816343370342</c:v>
                </c:pt>
                <c:pt idx="360">
                  <c:v>1.099463867198552</c:v>
                </c:pt>
                <c:pt idx="361">
                  <c:v>1.1016466994365364</c:v>
                </c:pt>
                <c:pt idx="362">
                  <c:v>1.1038301418343643</c:v>
                </c:pt>
                <c:pt idx="363">
                  <c:v>1.106014205131155</c:v>
                </c:pt>
                <c:pt idx="364">
                  <c:v>1.108198900022406</c:v>
                </c:pt>
                <c:pt idx="365">
                  <c:v>1.110384237160625</c:v>
                </c:pt>
                <c:pt idx="366">
                  <c:v>1.1125702271559552</c:v>
                </c:pt>
                <c:pt idx="367">
                  <c:v>1.114756880576794</c:v>
                </c:pt>
                <c:pt idx="368">
                  <c:v>1.116944207950407</c:v>
                </c:pt>
                <c:pt idx="369">
                  <c:v>1.1191322197635372</c:v>
                </c:pt>
                <c:pt idx="370">
                  <c:v>1.121320926463006</c:v>
                </c:pt>
                <c:pt idx="371">
                  <c:v>1.1235103384563125</c:v>
                </c:pt>
                <c:pt idx="372">
                  <c:v>1.1257004661122245</c:v>
                </c:pt>
                <c:pt idx="373">
                  <c:v>1.127891319761366</c:v>
                </c:pt>
                <c:pt idx="374">
                  <c:v>1.1300829096967988</c:v>
                </c:pt>
                <c:pt idx="375">
                  <c:v>1.1322752461745993</c:v>
                </c:pt>
                <c:pt idx="376">
                  <c:v>1.134468339414431</c:v>
                </c:pt>
                <c:pt idx="377">
                  <c:v>1.1366621996001112</c:v>
                </c:pt>
                <c:pt idx="378">
                  <c:v>1.138856836880173</c:v>
                </c:pt>
                <c:pt idx="379">
                  <c:v>1.1410522613684242</c:v>
                </c:pt>
                <c:pt idx="380">
                  <c:v>1.143248483144499</c:v>
                </c:pt>
                <c:pt idx="381">
                  <c:v>1.1454455122544072</c:v>
                </c:pt>
                <c:pt idx="382">
                  <c:v>1.1476433587110784</c:v>
                </c:pt>
                <c:pt idx="383">
                  <c:v>1.1498420324949015</c:v>
                </c:pt>
                <c:pt idx="384">
                  <c:v>1.1520415435542601</c:v>
                </c:pt>
                <c:pt idx="385">
                  <c:v>1.1542419018060646</c:v>
                </c:pt>
                <c:pt idx="386">
                  <c:v>1.156443117136278</c:v>
                </c:pt>
                <c:pt idx="387">
                  <c:v>1.1586451994004394</c:v>
                </c:pt>
                <c:pt idx="388">
                  <c:v>1.1608481584241839</c:v>
                </c:pt>
                <c:pt idx="389">
                  <c:v>1.1630520040037562</c:v>
                </c:pt>
                <c:pt idx="390">
                  <c:v>1.1652567459065233</c:v>
                </c:pt>
                <c:pt idx="391">
                  <c:v>1.1674623938714808</c:v>
                </c:pt>
                <c:pt idx="392">
                  <c:v>1.1696689576097572</c:v>
                </c:pt>
                <c:pt idx="393">
                  <c:v>1.1718764468051142</c:v>
                </c:pt>
                <c:pt idx="394">
                  <c:v>1.1740848711144423</c:v>
                </c:pt>
                <c:pt idx="395">
                  <c:v>1.1762942401682543</c:v>
                </c:pt>
                <c:pt idx="396">
                  <c:v>1.178504563571175</c:v>
                </c:pt>
                <c:pt idx="397">
                  <c:v>1.180715850902427</c:v>
                </c:pt>
                <c:pt idx="398">
                  <c:v>1.1829281117163126</c:v>
                </c:pt>
                <c:pt idx="399">
                  <c:v>1.185141355542695</c:v>
                </c:pt>
                <c:pt idx="400">
                  <c:v>1.187355591887473</c:v>
                </c:pt>
                <c:pt idx="401">
                  <c:v>1.1895708302330543</c:v>
                </c:pt>
                <c:pt idx="402">
                  <c:v>1.1917870800388262</c:v>
                </c:pt>
                <c:pt idx="403">
                  <c:v>1.1940043507416216</c:v>
                </c:pt>
                <c:pt idx="404">
                  <c:v>1.1962226517561834</c:v>
                </c:pt>
                <c:pt idx="405">
                  <c:v>1.1984419924756256</c:v>
                </c:pt>
                <c:pt idx="406">
                  <c:v>1.2006623822718907</c:v>
                </c:pt>
                <c:pt idx="407">
                  <c:v>1.2028838304962057</c:v>
                </c:pt>
                <c:pt idx="408">
                  <c:v>1.2051063464795344</c:v>
                </c:pt>
                <c:pt idx="409">
                  <c:v>1.2073299395330268</c:v>
                </c:pt>
                <c:pt idx="410">
                  <c:v>1.2095546189484667</c:v>
                </c:pt>
                <c:pt idx="411">
                  <c:v>1.211780393998716</c:v>
                </c:pt>
                <c:pt idx="412">
                  <c:v>1.2140072739381564</c:v>
                </c:pt>
                <c:pt idx="413">
                  <c:v>1.2162352680031299</c:v>
                </c:pt>
                <c:pt idx="414">
                  <c:v>1.2184643854123742</c:v>
                </c:pt>
                <c:pt idx="415">
                  <c:v>1.2206946353674586</c:v>
                </c:pt>
                <c:pt idx="416">
                  <c:v>1.2229260270532156</c:v>
                </c:pt>
                <c:pt idx="417">
                  <c:v>1.2251585696381713</c:v>
                </c:pt>
                <c:pt idx="418">
                  <c:v>1.2273922722749722</c:v>
                </c:pt>
                <c:pt idx="419">
                  <c:v>1.2296271441008118</c:v>
                </c:pt>
                <c:pt idx="420">
                  <c:v>1.2318631942378528</c:v>
                </c:pt>
                <c:pt idx="421">
                  <c:v>1.2341004317936495</c:v>
                </c:pt>
                <c:pt idx="422">
                  <c:v>1.2363388658615655</c:v>
                </c:pt>
                <c:pt idx="423">
                  <c:v>1.2385785055211918</c:v>
                </c:pt>
                <c:pt idx="424">
                  <c:v>1.2408193598387618</c:v>
                </c:pt>
                <c:pt idx="425">
                  <c:v>1.243061437867564</c:v>
                </c:pt>
                <c:pt idx="426">
                  <c:v>1.2453047486483537</c:v>
                </c:pt>
                <c:pt idx="427">
                  <c:v>1.2475493012097625</c:v>
                </c:pt>
                <c:pt idx="428">
                  <c:v>1.2497951045687052</c:v>
                </c:pt>
                <c:pt idx="429">
                  <c:v>1.2520421677307871</c:v>
                </c:pt>
                <c:pt idx="430">
                  <c:v>1.254290499690707</c:v>
                </c:pt>
                <c:pt idx="431">
                  <c:v>1.2565401094326598</c:v>
                </c:pt>
                <c:pt idx="432">
                  <c:v>1.258791005930738</c:v>
                </c:pt>
                <c:pt idx="433">
                  <c:v>1.2610431981493302</c:v>
                </c:pt>
                <c:pt idx="434">
                  <c:v>1.2632966950435198</c:v>
                </c:pt>
                <c:pt idx="435">
                  <c:v>1.2655515055594806</c:v>
                </c:pt>
                <c:pt idx="436">
                  <c:v>1.2678076386348713</c:v>
                </c:pt>
                <c:pt idx="437">
                  <c:v>1.2700651031992298</c:v>
                </c:pt>
                <c:pt idx="438">
                  <c:v>1.2723239081743645</c:v>
                </c:pt>
                <c:pt idx="439">
                  <c:v>1.2745840624747449</c:v>
                </c:pt>
                <c:pt idx="440">
                  <c:v>1.276845575007891</c:v>
                </c:pt>
                <c:pt idx="441">
                  <c:v>1.279108454674762</c:v>
                </c:pt>
                <c:pt idx="442">
                  <c:v>1.2813727103701422</c:v>
                </c:pt>
                <c:pt idx="443">
                  <c:v>1.2836383509830274</c:v>
                </c:pt>
                <c:pt idx="444">
                  <c:v>1.2859053853970088</c:v>
                </c:pt>
                <c:pt idx="445">
                  <c:v>1.2881738224906571</c:v>
                </c:pt>
                <c:pt idx="446">
                  <c:v>1.2904436711379044</c:v>
                </c:pt>
                <c:pt idx="447">
                  <c:v>1.2927149402084253</c:v>
                </c:pt>
                <c:pt idx="448">
                  <c:v>1.2949876385680177</c:v>
                </c:pt>
                <c:pt idx="449">
                  <c:v>1.297261775078982</c:v>
                </c:pt>
                <c:pt idx="450">
                  <c:v>1.2995373586004997</c:v>
                </c:pt>
                <c:pt idx="451">
                  <c:v>1.3018143979890102</c:v>
                </c:pt>
                <c:pt idx="452">
                  <c:v>1.3040929020985887</c:v>
                </c:pt>
                <c:pt idx="453">
                  <c:v>1.3063728797813212</c:v>
                </c:pt>
                <c:pt idx="454">
                  <c:v>1.3086543398876798</c:v>
                </c:pt>
                <c:pt idx="455">
                  <c:v>1.3109372912668973</c:v>
                </c:pt>
                <c:pt idx="456">
                  <c:v>1.313221742767341</c:v>
                </c:pt>
                <c:pt idx="457">
                  <c:v>1.3155077032368852</c:v>
                </c:pt>
                <c:pt idx="458">
                  <c:v>1.3177951815232842</c:v>
                </c:pt>
                <c:pt idx="459">
                  <c:v>1.3200841864745436</c:v>
                </c:pt>
                <c:pt idx="460">
                  <c:v>1.322374726939292</c:v>
                </c:pt>
                <c:pt idx="461">
                  <c:v>1.3246668117671516</c:v>
                </c:pt>
                <c:pt idx="462">
                  <c:v>1.326960449809108</c:v>
                </c:pt>
                <c:pt idx="463">
                  <c:v>1.3292556499178807</c:v>
                </c:pt>
                <c:pt idx="464">
                  <c:v>1.3315524209482918</c:v>
                </c:pt>
                <c:pt idx="465">
                  <c:v>1.3338507717576358</c:v>
                </c:pt>
                <c:pt idx="466">
                  <c:v>1.3361507112060473</c:v>
                </c:pt>
                <c:pt idx="467">
                  <c:v>1.3384522481568701</c:v>
                </c:pt>
                <c:pt idx="468">
                  <c:v>1.340755391477025</c:v>
                </c:pt>
                <c:pt idx="469">
                  <c:v>1.343060150037377</c:v>
                </c:pt>
                <c:pt idx="470">
                  <c:v>1.3453665327131044</c:v>
                </c:pt>
                <c:pt idx="471">
                  <c:v>1.3476745483840646</c:v>
                </c:pt>
                <c:pt idx="472">
                  <c:v>1.3499842059351626</c:v>
                </c:pt>
                <c:pt idx="473">
                  <c:v>1.352295514256717</c:v>
                </c:pt>
                <c:pt idx="474">
                  <c:v>1.3546084822448288</c:v>
                </c:pt>
                <c:pt idx="475">
                  <c:v>1.3569231188017465</c:v>
                </c:pt>
                <c:pt idx="476">
                  <c:v>1.3592394328362352</c:v>
                </c:pt>
                <c:pt idx="477">
                  <c:v>1.3615574332639417</c:v>
                </c:pt>
                <c:pt idx="478">
                  <c:v>1.3638771290077634</c:v>
                </c:pt>
                <c:pt idx="479">
                  <c:v>1.3661985289982144</c:v>
                </c:pt>
                <c:pt idx="480">
                  <c:v>1.3685216421737934</c:v>
                </c:pt>
                <c:pt idx="481">
                  <c:v>1.3708464774813514</c:v>
                </c:pt>
                <c:pt idx="482">
                  <c:v>1.3731730438764593</c:v>
                </c:pt>
                <c:pt idx="483">
                  <c:v>1.3755013503237763</c:v>
                </c:pt>
                <c:pt idx="484">
                  <c:v>1.377831405797417</c:v>
                </c:pt>
                <c:pt idx="485">
                  <c:v>1.3801632192813216</c:v>
                </c:pt>
                <c:pt idx="486">
                  <c:v>1.3824967997696236</c:v>
                </c:pt>
                <c:pt idx="487">
                  <c:v>1.3848321562670198</c:v>
                </c:pt>
                <c:pt idx="488">
                  <c:v>1.38716929778914</c:v>
                </c:pt>
                <c:pt idx="489">
                  <c:v>1.389508233362917</c:v>
                </c:pt>
                <c:pt idx="490">
                  <c:v>1.391848972026957</c:v>
                </c:pt>
                <c:pt idx="491">
                  <c:v>1.3941915228319108</c:v>
                </c:pt>
                <c:pt idx="492">
                  <c:v>1.3965358948408464</c:v>
                </c:pt>
                <c:pt idx="493">
                  <c:v>1.39888209712962</c:v>
                </c:pt>
                <c:pt idx="494">
                  <c:v>1.4012301387872501</c:v>
                </c:pt>
                <c:pt idx="495">
                  <c:v>1.4035800289162899</c:v>
                </c:pt>
                <c:pt idx="496">
                  <c:v>1.4059317766332025</c:v>
                </c:pt>
                <c:pt idx="497">
                  <c:v>1.4082853910687354</c:v>
                </c:pt>
                <c:pt idx="498">
                  <c:v>1.4106408813682962</c:v>
                </c:pt>
                <c:pt idx="499">
                  <c:v>1.4129982566923298</c:v>
                </c:pt>
                <c:pt idx="500">
                  <c:v>1.4153575262166944</c:v>
                </c:pt>
                <c:pt idx="501">
                  <c:v>1.4177186991330413</c:v>
                </c:pt>
                <c:pt idx="502">
                  <c:v>1.4200817846491927</c:v>
                </c:pt>
                <c:pt idx="503">
                  <c:v>1.4224467919895227</c:v>
                </c:pt>
                <c:pt idx="504">
                  <c:v>1.4248137303953379</c:v>
                </c:pt>
                <c:pt idx="505">
                  <c:v>1.427182609125259</c:v>
                </c:pt>
                <c:pt idx="506">
                  <c:v>1.4295534374556051</c:v>
                </c:pt>
                <c:pt idx="507">
                  <c:v>1.4319262246807765</c:v>
                </c:pt>
                <c:pt idx="508">
                  <c:v>1.434300980113641</c:v>
                </c:pt>
                <c:pt idx="509">
                  <c:v>1.4366777130859198</c:v>
                </c:pt>
                <c:pt idx="510">
                  <c:v>1.4390564329485755</c:v>
                </c:pt>
                <c:pt idx="511">
                  <c:v>1.4414371490722007</c:v>
                </c:pt>
                <c:pt idx="512">
                  <c:v>1.4438198708474077</c:v>
                </c:pt>
                <c:pt idx="513">
                  <c:v>1.446204607685221</c:v>
                </c:pt>
                <c:pt idx="514">
                  <c:v>1.4485913690174697</c:v>
                </c:pt>
                <c:pt idx="515">
                  <c:v>1.450980164297181</c:v>
                </c:pt>
                <c:pt idx="516">
                  <c:v>1.4533710029989764</c:v>
                </c:pt>
                <c:pt idx="517">
                  <c:v>1.4557638946194689</c:v>
                </c:pt>
                <c:pt idx="518">
                  <c:v>1.4581588486776609</c:v>
                </c:pt>
                <c:pt idx="519">
                  <c:v>1.460555874715345</c:v>
                </c:pt>
                <c:pt idx="520">
                  <c:v>1.4629549822975056</c:v>
                </c:pt>
                <c:pt idx="521">
                  <c:v>1.4653561810127216</c:v>
                </c:pt>
                <c:pt idx="522">
                  <c:v>1.4677594804735714</c:v>
                </c:pt>
                <c:pt idx="523">
                  <c:v>1.4701648903170406</c:v>
                </c:pt>
                <c:pt idx="524">
                  <c:v>1.4725724202049288</c:v>
                </c:pt>
                <c:pt idx="525">
                  <c:v>1.4749820798242617</c:v>
                </c:pt>
                <c:pt idx="526">
                  <c:v>1.4773938788877008</c:v>
                </c:pt>
                <c:pt idx="527">
                  <c:v>1.4798078271339594</c:v>
                </c:pt>
                <c:pt idx="528">
                  <c:v>1.4822239343282169</c:v>
                </c:pt>
                <c:pt idx="529">
                  <c:v>1.4846422102625372</c:v>
                </c:pt>
                <c:pt idx="530">
                  <c:v>1.4870626647562883</c:v>
                </c:pt>
                <c:pt idx="531">
                  <c:v>1.489485307656564</c:v>
                </c:pt>
                <c:pt idx="532">
                  <c:v>1.4919101488386075</c:v>
                </c:pt>
                <c:pt idx="533">
                  <c:v>1.494337198206238</c:v>
                </c:pt>
                <c:pt idx="534">
                  <c:v>1.4967664656922777</c:v>
                </c:pt>
                <c:pt idx="535">
                  <c:v>1.4991979612589834</c:v>
                </c:pt>
                <c:pt idx="536">
                  <c:v>1.5016316948984785</c:v>
                </c:pt>
                <c:pt idx="537">
                  <c:v>1.5040676766331873</c:v>
                </c:pt>
                <c:pt idx="538">
                  <c:v>1.5065059165162733</c:v>
                </c:pt>
                <c:pt idx="539">
                  <c:v>1.508946424632078</c:v>
                </c:pt>
                <c:pt idx="540">
                  <c:v>1.5113892110965639</c:v>
                </c:pt>
                <c:pt idx="541">
                  <c:v>1.5138342860577576</c:v>
                </c:pt>
                <c:pt idx="542">
                  <c:v>1.5162816596961983</c:v>
                </c:pt>
                <c:pt idx="543">
                  <c:v>1.5187313422253867</c:v>
                </c:pt>
                <c:pt idx="544">
                  <c:v>1.521183343892238</c:v>
                </c:pt>
                <c:pt idx="545">
                  <c:v>1.523637674977536</c:v>
                </c:pt>
                <c:pt idx="546">
                  <c:v>1.5260943457963914</c:v>
                </c:pt>
                <c:pt idx="547">
                  <c:v>1.5285533666987023</c:v>
                </c:pt>
                <c:pt idx="548">
                  <c:v>1.531014748069618</c:v>
                </c:pt>
                <c:pt idx="549">
                  <c:v>1.5334785003300035</c:v>
                </c:pt>
                <c:pt idx="550">
                  <c:v>1.5359446339369112</c:v>
                </c:pt>
                <c:pt idx="551">
                  <c:v>1.538413159384051</c:v>
                </c:pt>
                <c:pt idx="552">
                  <c:v>1.5408840872022669</c:v>
                </c:pt>
                <c:pt idx="553">
                  <c:v>1.543357427960014</c:v>
                </c:pt>
                <c:pt idx="554">
                  <c:v>1.5458331922638413</c:v>
                </c:pt>
                <c:pt idx="555">
                  <c:v>1.5483113907588757</c:v>
                </c:pt>
                <c:pt idx="556">
                  <c:v>1.55079203412931</c:v>
                </c:pt>
                <c:pt idx="557">
                  <c:v>1.553275133098894</c:v>
                </c:pt>
                <c:pt idx="558">
                  <c:v>1.5557606984314296</c:v>
                </c:pt>
                <c:pt idx="559">
                  <c:v>1.5582487409312684</c:v>
                </c:pt>
                <c:pt idx="560">
                  <c:v>1.5607392714438135</c:v>
                </c:pt>
                <c:pt idx="561">
                  <c:v>1.5632323008560247</c:v>
                </c:pt>
                <c:pt idx="562">
                  <c:v>1.5657278400969272</c:v>
                </c:pt>
                <c:pt idx="563">
                  <c:v>1.5682259001381236</c:v>
                </c:pt>
                <c:pt idx="564">
                  <c:v>1.5707264919943102</c:v>
                </c:pt>
                <c:pt idx="565">
                  <c:v>1.5732296267237977</c:v>
                </c:pt>
                <c:pt idx="566">
                  <c:v>1.5757353154290341</c:v>
                </c:pt>
                <c:pt idx="567">
                  <c:v>1.5782435692571322</c:v>
                </c:pt>
                <c:pt idx="568">
                  <c:v>1.5807543994004023</c:v>
                </c:pt>
                <c:pt idx="569">
                  <c:v>1.583267817096887</c:v>
                </c:pt>
                <c:pt idx="570">
                  <c:v>1.5857838336309016</c:v>
                </c:pt>
                <c:pt idx="571">
                  <c:v>1.588302460333578</c:v>
                </c:pt>
                <c:pt idx="572">
                  <c:v>1.590823708583413</c:v>
                </c:pt>
                <c:pt idx="573">
                  <c:v>1.5933475898068206</c:v>
                </c:pt>
                <c:pt idx="574">
                  <c:v>1.5958741154786893</c:v>
                </c:pt>
                <c:pt idx="575">
                  <c:v>1.5984032971229438</c:v>
                </c:pt>
                <c:pt idx="576">
                  <c:v>1.6009351463131103</c:v>
                </c:pt>
                <c:pt idx="577">
                  <c:v>1.6034696746728876</c:v>
                </c:pt>
                <c:pt idx="578">
                  <c:v>1.6060068938767222</c:v>
                </c:pt>
                <c:pt idx="579">
                  <c:v>1.6085468156503886</c:v>
                </c:pt>
                <c:pt idx="580">
                  <c:v>1.6110894517715735</c:v>
                </c:pt>
                <c:pt idx="581">
                  <c:v>1.6136348140704657</c:v>
                </c:pt>
                <c:pt idx="582">
                  <c:v>1.6161829144303517</c:v>
                </c:pt>
                <c:pt idx="583">
                  <c:v>1.618733764788214</c:v>
                </c:pt>
                <c:pt idx="584">
                  <c:v>1.6212873771353375</c:v>
                </c:pt>
                <c:pt idx="585">
                  <c:v>1.6238437635179184</c:v>
                </c:pt>
                <c:pt idx="586">
                  <c:v>1.62640293603768</c:v>
                </c:pt>
                <c:pt idx="587">
                  <c:v>1.6289649068524938</c:v>
                </c:pt>
                <c:pt idx="588">
                  <c:v>1.6315296881770058</c:v>
                </c:pt>
                <c:pt idx="589">
                  <c:v>1.6340972922832677</c:v>
                </c:pt>
                <c:pt idx="590">
                  <c:v>1.636667731501375</c:v>
                </c:pt>
                <c:pt idx="591">
                  <c:v>1.6392410182201094</c:v>
                </c:pt>
                <c:pt idx="592">
                  <c:v>1.6418171648875888</c:v>
                </c:pt>
                <c:pt idx="593">
                  <c:v>1.6443961840119214</c:v>
                </c:pt>
                <c:pt idx="594">
                  <c:v>1.6469780881618672</c:v>
                </c:pt>
                <c:pt idx="595">
                  <c:v>1.649562889967504</c:v>
                </c:pt>
                <c:pt idx="596">
                  <c:v>1.652150602120902</c:v>
                </c:pt>
                <c:pt idx="597">
                  <c:v>1.6547412373768016</c:v>
                </c:pt>
                <c:pt idx="598">
                  <c:v>1.6573348085533004</c:v>
                </c:pt>
                <c:pt idx="599">
                  <c:v>1.6599313285325454</c:v>
                </c:pt>
                <c:pt idx="600">
                  <c:v>1.6625308102614311</c:v>
                </c:pt>
                <c:pt idx="601">
                  <c:v>1.6651332667523058</c:v>
                </c:pt>
                <c:pt idx="602">
                  <c:v>1.6677387110836832</c:v>
                </c:pt>
                <c:pt idx="603">
                  <c:v>1.6703471564009627</c:v>
                </c:pt>
                <c:pt idx="604">
                  <c:v>1.6729586159171541</c:v>
                </c:pt>
                <c:pt idx="605">
                  <c:v>1.6755731029136123</c:v>
                </c:pt>
                <c:pt idx="606">
                  <c:v>1.678190630740777</c:v>
                </c:pt>
                <c:pt idx="607">
                  <c:v>1.6808112128189205</c:v>
                </c:pt>
                <c:pt idx="608">
                  <c:v>1.6834348626389033</c:v>
                </c:pt>
                <c:pt idx="609">
                  <c:v>1.6860615937629368</c:v>
                </c:pt>
                <c:pt idx="610">
                  <c:v>1.6886914198253535</c:v>
                </c:pt>
                <c:pt idx="611">
                  <c:v>1.6913243545333856</c:v>
                </c:pt>
                <c:pt idx="612">
                  <c:v>1.6939604116679507</c:v>
                </c:pt>
                <c:pt idx="613">
                  <c:v>1.6965996050844467</c:v>
                </c:pt>
                <c:pt idx="614">
                  <c:v>1.6992419487135533</c:v>
                </c:pt>
                <c:pt idx="615">
                  <c:v>1.7018874565620428</c:v>
                </c:pt>
                <c:pt idx="616">
                  <c:v>1.7045361427135994</c:v>
                </c:pt>
                <c:pt idx="617">
                  <c:v>1.7071880213296469</c:v>
                </c:pt>
                <c:pt idx="618">
                  <c:v>1.709843106650184</c:v>
                </c:pt>
                <c:pt idx="619">
                  <c:v>1.7125014129946303</c:v>
                </c:pt>
                <c:pt idx="620">
                  <c:v>1.7151629547626797</c:v>
                </c:pt>
                <c:pt idx="621">
                  <c:v>1.7178277464351634</c:v>
                </c:pt>
                <c:pt idx="622">
                  <c:v>1.7204958025749229</c:v>
                </c:pt>
                <c:pt idx="623">
                  <c:v>1.7231671378276903</c:v>
                </c:pt>
                <c:pt idx="624">
                  <c:v>1.7258417669229804</c:v>
                </c:pt>
                <c:pt idx="625">
                  <c:v>1.7285197046749914</c:v>
                </c:pt>
                <c:pt idx="626">
                  <c:v>1.731200965983515</c:v>
                </c:pt>
                <c:pt idx="627">
                  <c:v>1.7338855658348573</c:v>
                </c:pt>
                <c:pt idx="628">
                  <c:v>1.7365735193027694</c:v>
                </c:pt>
                <c:pt idx="629">
                  <c:v>1.7392648415493885</c:v>
                </c:pt>
                <c:pt idx="630">
                  <c:v>1.7419595478261893</c:v>
                </c:pt>
                <c:pt idx="631">
                  <c:v>1.7446576534749456</c:v>
                </c:pt>
                <c:pt idx="632">
                  <c:v>1.7473591739287033</c:v>
                </c:pt>
                <c:pt idx="633">
                  <c:v>1.7500641247127644</c:v>
                </c:pt>
                <c:pt idx="634">
                  <c:v>1.7527725214456813</c:v>
                </c:pt>
                <c:pt idx="635">
                  <c:v>1.7554843798402635</c:v>
                </c:pt>
                <c:pt idx="636">
                  <c:v>1.7581997157045948</c:v>
                </c:pt>
                <c:pt idx="637">
                  <c:v>1.7609185449430624</c:v>
                </c:pt>
                <c:pt idx="638">
                  <c:v>1.763640883557399</c:v>
                </c:pt>
                <c:pt idx="639">
                  <c:v>1.766366747647734</c:v>
                </c:pt>
                <c:pt idx="640">
                  <c:v>1.769096153413661</c:v>
                </c:pt>
                <c:pt idx="641">
                  <c:v>1.7718291171553144</c:v>
                </c:pt>
                <c:pt idx="642">
                  <c:v>1.7745656552744598</c:v>
                </c:pt>
                <c:pt idx="643">
                  <c:v>1.7773057842755968</c:v>
                </c:pt>
                <c:pt idx="644">
                  <c:v>1.7800495207670766</c:v>
                </c:pt>
                <c:pt idx="645">
                  <c:v>1.78279688146223</c:v>
                </c:pt>
                <c:pt idx="646">
                  <c:v>1.785547883180511</c:v>
                </c:pt>
                <c:pt idx="647">
                  <c:v>1.7883025428486532</c:v>
                </c:pt>
                <c:pt idx="648">
                  <c:v>1.7910608775018402</c:v>
                </c:pt>
                <c:pt idx="649">
                  <c:v>1.7938229042848903</c:v>
                </c:pt>
                <c:pt idx="650">
                  <c:v>1.796588640453455</c:v>
                </c:pt>
                <c:pt idx="651">
                  <c:v>1.799358103375233</c:v>
                </c:pt>
                <c:pt idx="652">
                  <c:v>1.8021313105311982</c:v>
                </c:pt>
                <c:pt idx="653">
                  <c:v>1.8049082795168427</c:v>
                </c:pt>
                <c:pt idx="654">
                  <c:v>1.807689028043436</c:v>
                </c:pt>
                <c:pt idx="655">
                  <c:v>1.8104735739392985</c:v>
                </c:pt>
                <c:pt idx="656">
                  <c:v>1.8132619351510928</c:v>
                </c:pt>
                <c:pt idx="657">
                  <c:v>1.8160541297451283</c:v>
                </c:pt>
                <c:pt idx="658">
                  <c:v>1.8188501759086837</c:v>
                </c:pt>
                <c:pt idx="659">
                  <c:v>1.8216500919513474</c:v>
                </c:pt>
                <c:pt idx="660">
                  <c:v>1.8244538963063717</c:v>
                </c:pt>
                <c:pt idx="661">
                  <c:v>1.8272616075320467</c:v>
                </c:pt>
                <c:pt idx="662">
                  <c:v>1.830073244313091</c:v>
                </c:pt>
                <c:pt idx="663">
                  <c:v>1.832888825462059</c:v>
                </c:pt>
                <c:pt idx="664">
                  <c:v>1.8357083699207681</c:v>
                </c:pt>
                <c:pt idx="665">
                  <c:v>1.838531896761743</c:v>
                </c:pt>
                <c:pt idx="666">
                  <c:v>1.8413594251896785</c:v>
                </c:pt>
                <c:pt idx="667">
                  <c:v>1.8441909745429228</c:v>
                </c:pt>
                <c:pt idx="668">
                  <c:v>1.8470265642949775</c:v>
                </c:pt>
                <c:pt idx="669">
                  <c:v>1.8498662140560198</c:v>
                </c:pt>
                <c:pt idx="670">
                  <c:v>1.8527099435744439</c:v>
                </c:pt>
                <c:pt idx="671">
                  <c:v>1.8555577727384207</c:v>
                </c:pt>
                <c:pt idx="672">
                  <c:v>1.858409721577482</c:v>
                </c:pt>
                <c:pt idx="673">
                  <c:v>1.8612658102641213</c:v>
                </c:pt>
                <c:pt idx="674">
                  <c:v>1.8641260591154196</c:v>
                </c:pt>
                <c:pt idx="675">
                  <c:v>1.866990488594691</c:v>
                </c:pt>
                <c:pt idx="676">
                  <c:v>1.8698591193131509</c:v>
                </c:pt>
                <c:pt idx="677">
                  <c:v>1.872731972031606</c:v>
                </c:pt>
                <c:pt idx="678">
                  <c:v>1.8756090676621688</c:v>
                </c:pt>
                <c:pt idx="679">
                  <c:v>1.8784904272699936</c:v>
                </c:pt>
                <c:pt idx="680">
                  <c:v>1.8813760720750368</c:v>
                </c:pt>
                <c:pt idx="681">
                  <c:v>1.884266023453842</c:v>
                </c:pt>
                <c:pt idx="682">
                  <c:v>1.8871603029413486</c:v>
                </c:pt>
                <c:pt idx="683">
                  <c:v>1.8900589322327257</c:v>
                </c:pt>
                <c:pt idx="684">
                  <c:v>1.8929619331852312</c:v>
                </c:pt>
                <c:pt idx="685">
                  <c:v>1.8958693278200975</c:v>
                </c:pt>
                <c:pt idx="686">
                  <c:v>1.8987811383244426</c:v>
                </c:pt>
                <c:pt idx="687">
                  <c:v>1.9016973870532077</c:v>
                </c:pt>
                <c:pt idx="688">
                  <c:v>1.9046180965311235</c:v>
                </c:pt>
                <c:pt idx="689">
                  <c:v>1.9075432894547029</c:v>
                </c:pt>
                <c:pt idx="690">
                  <c:v>1.910472988694262</c:v>
                </c:pt>
                <c:pt idx="691">
                  <c:v>1.9134072172959706</c:v>
                </c:pt>
                <c:pt idx="692">
                  <c:v>1.9163459984839315</c:v>
                </c:pt>
                <c:pt idx="693">
                  <c:v>1.9192893556622888</c:v>
                </c:pt>
                <c:pt idx="694">
                  <c:v>1.9222373124173682</c:v>
                </c:pt>
                <c:pt idx="695">
                  <c:v>1.9251898925198465</c:v>
                </c:pt>
                <c:pt idx="696">
                  <c:v>1.928147119926954</c:v>
                </c:pt>
                <c:pt idx="697">
                  <c:v>1.931109018784707</c:v>
                </c:pt>
                <c:pt idx="698">
                  <c:v>1.9340756134301755</c:v>
                </c:pt>
                <c:pt idx="699">
                  <c:v>1.937046928393781</c:v>
                </c:pt>
                <c:pt idx="700">
                  <c:v>1.9400229884016311</c:v>
                </c:pt>
                <c:pt idx="701">
                  <c:v>1.9430038183778866</c:v>
                </c:pt>
                <c:pt idx="702">
                  <c:v>1.945989443447164</c:v>
                </c:pt>
                <c:pt idx="703">
                  <c:v>1.9489798889369745</c:v>
                </c:pt>
                <c:pt idx="704">
                  <c:v>1.9519751803801983</c:v>
                </c:pt>
                <c:pt idx="705">
                  <c:v>1.9549753435175974</c:v>
                </c:pt>
                <c:pt idx="706">
                  <c:v>1.9579804043003641</c:v>
                </c:pt>
                <c:pt idx="707">
                  <c:v>1.9609903888927103</c:v>
                </c:pt>
                <c:pt idx="708">
                  <c:v>1.9640053236744945</c:v>
                </c:pt>
                <c:pt idx="709">
                  <c:v>1.9670252352438893</c:v>
                </c:pt>
                <c:pt idx="710">
                  <c:v>1.9700501504200891</c:v>
                </c:pt>
                <c:pt idx="711">
                  <c:v>1.9730800962460608</c:v>
                </c:pt>
                <c:pt idx="712">
                  <c:v>1.9761150999913348</c:v>
                </c:pt>
                <c:pt idx="713">
                  <c:v>1.9791551891548405</c:v>
                </c:pt>
                <c:pt idx="714">
                  <c:v>1.982200391467785</c:v>
                </c:pt>
                <c:pt idx="715">
                  <c:v>1.9852507348965782</c:v>
                </c:pt>
                <c:pt idx="716">
                  <c:v>1.9883062476458007</c:v>
                </c:pt>
                <c:pt idx="717">
                  <c:v>1.9913669581612208</c:v>
                </c:pt>
                <c:pt idx="718">
                  <c:v>1.9944328951328583</c:v>
                </c:pt>
                <c:pt idx="719">
                  <c:v>1.9975040874980963</c:v>
                </c:pt>
                <c:pt idx="720">
                  <c:v>2.0005805644448427</c:v>
                </c:pt>
                <c:pt idx="721">
                  <c:v>2.003662355414742</c:v>
                </c:pt>
                <c:pt idx="722">
                  <c:v>2.006749490106438</c:v>
                </c:pt>
                <c:pt idx="723">
                  <c:v>2.0098419984788913</c:v>
                </c:pt>
                <c:pt idx="724">
                  <c:v>2.012939910754745</c:v>
                </c:pt>
                <c:pt idx="725">
                  <c:v>2.0160432574237515</c:v>
                </c:pt>
                <c:pt idx="726">
                  <c:v>2.0191520692462492</c:v>
                </c:pt>
                <c:pt idx="727">
                  <c:v>2.0222663772566998</c:v>
                </c:pt>
                <c:pt idx="728">
                  <c:v>2.0253862127672817</c:v>
                </c:pt>
                <c:pt idx="729">
                  <c:v>2.0285116073715423</c:v>
                </c:pt>
                <c:pt idx="730">
                  <c:v>2.0316425929481112</c:v>
                </c:pt>
                <c:pt idx="731">
                  <c:v>2.0347792016644757</c:v>
                </c:pt>
                <c:pt idx="732">
                  <c:v>2.0379214659808165</c:v>
                </c:pt>
                <c:pt idx="733">
                  <c:v>2.0410694186539104</c:v>
                </c:pt>
                <c:pt idx="734">
                  <c:v>2.0442230927410963</c:v>
                </c:pt>
                <c:pt idx="735">
                  <c:v>2.0473825216043093</c:v>
                </c:pt>
                <c:pt idx="736">
                  <c:v>2.0505477389141826</c:v>
                </c:pt>
                <c:pt idx="737">
                  <c:v>2.0537187786542175</c:v>
                </c:pt>
                <c:pt idx="738">
                  <c:v>2.0568956751250274</c:v>
                </c:pt>
                <c:pt idx="739">
                  <c:v>2.060078462948651</c:v>
                </c:pt>
                <c:pt idx="740">
                  <c:v>2.0632671770729423</c:v>
                </c:pt>
                <c:pt idx="741">
                  <c:v>2.0664618527760354</c:v>
                </c:pt>
                <c:pt idx="742">
                  <c:v>2.0696625256708856</c:v>
                </c:pt>
                <c:pt idx="743">
                  <c:v>2.0728692317098907</c:v>
                </c:pt>
                <c:pt idx="744">
                  <c:v>2.076082007189592</c:v>
                </c:pt>
                <c:pt idx="745">
                  <c:v>2.079300888755459</c:v>
                </c:pt>
                <c:pt idx="746">
                  <c:v>2.082525913406756</c:v>
                </c:pt>
                <c:pt idx="747">
                  <c:v>2.0857571185014976</c:v>
                </c:pt>
                <c:pt idx="748">
                  <c:v>2.08899454176149</c:v>
                </c:pt>
                <c:pt idx="749">
                  <c:v>2.0922382212774613</c:v>
                </c:pt>
                <c:pt idx="750">
                  <c:v>2.095488195514287</c:v>
                </c:pt>
                <c:pt idx="751">
                  <c:v>2.0987445033163064</c:v>
                </c:pt>
                <c:pt idx="752">
                  <c:v>2.102007183912735</c:v>
                </c:pt>
                <c:pt idx="753">
                  <c:v>2.1052762769231776</c:v>
                </c:pt>
                <c:pt idx="754">
                  <c:v>2.108551822363237</c:v>
                </c:pt>
                <c:pt idx="755">
                  <c:v>2.111833860650229</c:v>
                </c:pt>
                <c:pt idx="756">
                  <c:v>2.1151224326090037</c:v>
                </c:pt>
                <c:pt idx="757">
                  <c:v>2.1184175794778666</c:v>
                </c:pt>
                <c:pt idx="758">
                  <c:v>2.1217193429146173</c:v>
                </c:pt>
                <c:pt idx="759">
                  <c:v>2.1250277650026956</c:v>
                </c:pt>
                <c:pt idx="760">
                  <c:v>2.1283428882574453</c:v>
                </c:pt>
                <c:pt idx="761">
                  <c:v>2.131664755632492</c:v>
                </c:pt>
                <c:pt idx="762">
                  <c:v>2.134993410526243</c:v>
                </c:pt>
                <c:pt idx="763">
                  <c:v>2.13832889678851</c:v>
                </c:pt>
                <c:pt idx="764">
                  <c:v>2.141671258727258</c:v>
                </c:pt>
                <c:pt idx="765">
                  <c:v>2.14502054111548</c:v>
                </c:pt>
                <c:pt idx="766">
                  <c:v>2.1483767891982075</c:v>
                </c:pt>
                <c:pt idx="767">
                  <c:v>2.151740048699651</c:v>
                </c:pt>
                <c:pt idx="768">
                  <c:v>2.1551103658304847</c:v>
                </c:pt>
                <c:pt idx="769">
                  <c:v>2.1584877872952646</c:v>
                </c:pt>
                <c:pt idx="770">
                  <c:v>2.161872360299999</c:v>
                </c:pt>
                <c:pt idx="771">
                  <c:v>2.165264132559861</c:v>
                </c:pt>
                <c:pt idx="772">
                  <c:v>2.1686631523070563</c:v>
                </c:pt>
                <c:pt idx="773">
                  <c:v>2.1720694682988455</c:v>
                </c:pt>
                <c:pt idx="774">
                  <c:v>2.1754831298257242</c:v>
                </c:pt>
                <c:pt idx="775">
                  <c:v>2.1789041867197683</c:v>
                </c:pt>
                <c:pt idx="776">
                  <c:v>2.182332689363144</c:v>
                </c:pt>
                <c:pt idx="777">
                  <c:v>2.185768688696791</c:v>
                </c:pt>
                <c:pt idx="778">
                  <c:v>2.1892122362292796</c:v>
                </c:pt>
                <c:pt idx="779">
                  <c:v>2.1926633840458485</c:v>
                </c:pt>
                <c:pt idx="780">
                  <c:v>2.196122184817626</c:v>
                </c:pt>
                <c:pt idx="781">
                  <c:v>2.199588691811041</c:v>
                </c:pt>
                <c:pt idx="782">
                  <c:v>2.2030629588974273</c:v>
                </c:pt>
                <c:pt idx="783">
                  <c:v>2.206545040562825</c:v>
                </c:pt>
                <c:pt idx="784">
                  <c:v>2.2100349919179876</c:v>
                </c:pt>
                <c:pt idx="785">
                  <c:v>2.213532868708598</c:v>
                </c:pt>
                <c:pt idx="786">
                  <c:v>2.2170387273256953</c:v>
                </c:pt>
                <c:pt idx="787">
                  <c:v>2.220552624816326</c:v>
                </c:pt>
                <c:pt idx="788">
                  <c:v>2.2240746188944165</c:v>
                </c:pt>
                <c:pt idx="789">
                  <c:v>2.22760476795188</c:v>
                </c:pt>
                <c:pt idx="790">
                  <c:v>2.231143131069958</c:v>
                </c:pt>
                <c:pt idx="791">
                  <c:v>2.2346897680308078</c:v>
                </c:pt>
                <c:pt idx="792">
                  <c:v>2.2382447393293377</c:v>
                </c:pt>
                <c:pt idx="793">
                  <c:v>2.241808106185301</c:v>
                </c:pt>
                <c:pt idx="794">
                  <c:v>2.2453799305556514</c:v>
                </c:pt>
                <c:pt idx="795">
                  <c:v>2.248960275147171</c:v>
                </c:pt>
                <c:pt idx="796">
                  <c:v>2.252549203429375</c:v>
                </c:pt>
                <c:pt idx="797">
                  <c:v>2.2561467796476995</c:v>
                </c:pt>
                <c:pt idx="798">
                  <c:v>2.259753068836989</c:v>
                </c:pt>
                <c:pt idx="799">
                  <c:v>2.2633681368352767</c:v>
                </c:pt>
                <c:pt idx="800">
                  <c:v>2.2669920502978806</c:v>
                </c:pt>
                <c:pt idx="801">
                  <c:v>2.270624876711815</c:v>
                </c:pt>
                <c:pt idx="802">
                  <c:v>2.274266684410528</c:v>
                </c:pt>
                <c:pt idx="803">
                  <c:v>2.2779175425889773</c:v>
                </c:pt>
                <c:pt idx="804">
                  <c:v>2.2815775213190483</c:v>
                </c:pt>
                <c:pt idx="805">
                  <c:v>2.2852466915653302</c:v>
                </c:pt>
                <c:pt idx="806">
                  <c:v>2.2889251252012555</c:v>
                </c:pt>
                <c:pt idx="807">
                  <c:v>2.2926128950256146</c:v>
                </c:pt>
                <c:pt idx="808">
                  <c:v>2.2963100747794587</c:v>
                </c:pt>
                <c:pt idx="809">
                  <c:v>2.300016739163398</c:v>
                </c:pt>
                <c:pt idx="810">
                  <c:v>2.3037329638553095</c:v>
                </c:pt>
                <c:pt idx="811">
                  <c:v>2.3074588255284656</c:v>
                </c:pt>
                <c:pt idx="812">
                  <c:v>2.311194401870096</c:v>
                </c:pt>
                <c:pt idx="813">
                  <c:v>2.3149397716003945</c:v>
                </c:pt>
                <c:pt idx="814">
                  <c:v>2.3186950144919862</c:v>
                </c:pt>
                <c:pt idx="815">
                  <c:v>2.3224602113898647</c:v>
                </c:pt>
                <c:pt idx="816">
                  <c:v>2.32623544423182</c:v>
                </c:pt>
                <c:pt idx="817">
                  <c:v>2.3300207960693626</c:v>
                </c:pt>
                <c:pt idx="818">
                  <c:v>2.3338163510891694</c:v>
                </c:pt>
                <c:pt idx="819">
                  <c:v>2.3376221946350566</c:v>
                </c:pt>
                <c:pt idx="820">
                  <c:v>2.341438413230505</c:v>
                </c:pt>
                <c:pt idx="821">
                  <c:v>2.3452650946017486</c:v>
                </c:pt>
                <c:pt idx="822">
                  <c:v>2.349102327701445</c:v>
                </c:pt>
                <c:pt idx="823">
                  <c:v>2.352950202732948</c:v>
                </c:pt>
                <c:pt idx="824">
                  <c:v>2.356808811175201</c:v>
                </c:pt>
                <c:pt idx="825">
                  <c:v>2.360678245808264</c:v>
                </c:pt>
                <c:pt idx="826">
                  <c:v>2.3645586007395067</c:v>
                </c:pt>
                <c:pt idx="827">
                  <c:v>2.368449971430475</c:v>
                </c:pt>
                <c:pt idx="828">
                  <c:v>2.3723524547244645</c:v>
                </c:pt>
                <c:pt idx="829">
                  <c:v>2.3762661488748145</c:v>
                </c:pt>
                <c:pt idx="830">
                  <c:v>2.380191153573952</c:v>
                </c:pt>
                <c:pt idx="831">
                  <c:v>2.3841275699832067</c:v>
                </c:pt>
                <c:pt idx="832">
                  <c:v>2.3880755007634233</c:v>
                </c:pt>
                <c:pt idx="833">
                  <c:v>2.3920350501063967</c:v>
                </c:pt>
                <c:pt idx="834">
                  <c:v>2.3960063237671596</c:v>
                </c:pt>
                <c:pt idx="835">
                  <c:v>2.399989429097147</c:v>
                </c:pt>
                <c:pt idx="836">
                  <c:v>2.4039844750782695</c:v>
                </c:pt>
                <c:pt idx="837">
                  <c:v>2.4079915723579286</c:v>
                </c:pt>
                <c:pt idx="838">
                  <c:v>2.4120108332849983</c:v>
                </c:pt>
                <c:pt idx="839">
                  <c:v>2.416042371946814</c:v>
                </c:pt>
                <c:pt idx="840">
                  <c:v>2.420086304207197</c:v>
                </c:pt>
                <c:pt idx="841">
                  <c:v>2.4241427477455586</c:v>
                </c:pt>
                <c:pt idx="842">
                  <c:v>2.428211822097109</c:v>
                </c:pt>
                <c:pt idx="843">
                  <c:v>2.432293648694223</c:v>
                </c:pt>
                <c:pt idx="844">
                  <c:v>2.4363883509089908</c:v>
                </c:pt>
                <c:pt idx="845">
                  <c:v>2.44049605409701</c:v>
                </c:pt>
                <c:pt idx="846">
                  <c:v>2.444616885642446</c:v>
                </c:pt>
                <c:pt idx="847">
                  <c:v>2.448750975004422</c:v>
                </c:pt>
                <c:pt idx="848">
                  <c:v>2.452898453764777</c:v>
                </c:pt>
                <c:pt idx="849">
                  <c:v>2.4570594556772463</c:v>
                </c:pt>
                <c:pt idx="850">
                  <c:v>2.461234116718112</c:v>
                </c:pt>
                <c:pt idx="851">
                  <c:v>2.4654225751383856</c:v>
                </c:pt>
                <c:pt idx="852">
                  <c:v>2.469624971517568</c:v>
                </c:pt>
                <c:pt idx="853">
                  <c:v>2.473841448819058</c:v>
                </c:pt>
                <c:pt idx="854">
                  <c:v>2.4780721524472624</c:v>
                </c:pt>
                <c:pt idx="855">
                  <c:v>2.4823172303064767</c:v>
                </c:pt>
                <c:pt idx="856">
                  <c:v>2.4865768328616014</c:v>
                </c:pt>
                <c:pt idx="857">
                  <c:v>2.490851113200768</c:v>
                </c:pt>
                <c:pt idx="858">
                  <c:v>2.495140227099943</c:v>
                </c:pt>
                <c:pt idx="859">
                  <c:v>2.4994443330895924</c:v>
                </c:pt>
                <c:pt idx="860">
                  <c:v>2.503763592523484</c:v>
                </c:pt>
                <c:pt idx="861">
                  <c:v>2.5080981696497133</c:v>
                </c:pt>
                <c:pt idx="862">
                  <c:v>2.5124482316840435</c:v>
                </c:pt>
                <c:pt idx="863">
                  <c:v>2.516813948885645</c:v>
                </c:pt>
                <c:pt idx="864">
                  <c:v>2.521195494635342</c:v>
                </c:pt>
                <c:pt idx="865">
                  <c:v>2.5255930455164592</c:v>
                </c:pt>
                <c:pt idx="866">
                  <c:v>2.53000678139838</c:v>
                </c:pt>
                <c:pt idx="867">
                  <c:v>2.534436885522926</c:v>
                </c:pt>
                <c:pt idx="868">
                  <c:v>2.538883544593676</c:v>
                </c:pt>
                <c:pt idx="869">
                  <c:v>2.5433469488683484</c:v>
                </c:pt>
                <c:pt idx="870">
                  <c:v>2.547827292254373</c:v>
                </c:pt>
                <c:pt idx="871">
                  <c:v>2.5523247724077938</c:v>
                </c:pt>
                <c:pt idx="872">
                  <c:v>2.5568395908356396</c:v>
                </c:pt>
                <c:pt idx="873">
                  <c:v>2.561371953001916</c:v>
                </c:pt>
                <c:pt idx="874">
                  <c:v>2.5659220684373762</c:v>
                </c:pt>
                <c:pt idx="875">
                  <c:v>2.570490150853235</c:v>
                </c:pt>
                <c:pt idx="876">
                  <c:v>2.5750764182590022</c:v>
                </c:pt>
                <c:pt idx="877">
                  <c:v>2.5796810930846172</c:v>
                </c:pt>
                <c:pt idx="878">
                  <c:v>2.584304402307082</c:v>
                </c:pt>
                <c:pt idx="879">
                  <c:v>2.5889465775817917</c:v>
                </c:pt>
                <c:pt idx="880">
                  <c:v>2.593607855378784</c:v>
                </c:pt>
                <c:pt idx="881">
                  <c:v>2.598288477124125</c:v>
                </c:pt>
                <c:pt idx="882">
                  <c:v>2.6029886893466814</c:v>
                </c:pt>
                <c:pt idx="883">
                  <c:v>2.6077087438305226</c:v>
                </c:pt>
                <c:pt idx="884">
                  <c:v>2.612448897773225</c:v>
                </c:pt>
                <c:pt idx="885">
                  <c:v>2.617209413950357</c:v>
                </c:pt>
                <c:pt idx="886">
                  <c:v>2.621990560886442</c:v>
                </c:pt>
                <c:pt idx="887">
                  <c:v>2.626792613032719</c:v>
                </c:pt>
                <c:pt idx="888">
                  <c:v>2.6316158509520253</c:v>
                </c:pt>
                <c:pt idx="889">
                  <c:v>2.636460561511164</c:v>
                </c:pt>
                <c:pt idx="890">
                  <c:v>2.641327038081117</c:v>
                </c:pt>
                <c:pt idx="891">
                  <c:v>2.6462155807455137</c:v>
                </c:pt>
                <c:pt idx="892">
                  <c:v>2.6511264965177603</c:v>
                </c:pt>
                <c:pt idx="893">
                  <c:v>2.6560600995672834</c:v>
                </c:pt>
                <c:pt idx="894">
                  <c:v>2.6610167114553556</c:v>
                </c:pt>
                <c:pt idx="895">
                  <c:v>2.665996661381007</c:v>
                </c:pt>
                <c:pt idx="896">
                  <c:v>2.6710002864375504</c:v>
                </c:pt>
                <c:pt idx="897">
                  <c:v>2.6760279318802884</c:v>
                </c:pt>
                <c:pt idx="898">
                  <c:v>2.681079951406006</c:v>
                </c:pt>
                <c:pt idx="899">
                  <c:v>2.686156707444882</c:v>
                </c:pt>
                <c:pt idx="900">
                  <c:v>2.6912585714655117</c:v>
                </c:pt>
                <c:pt idx="901">
                  <c:v>2.6963859242937525</c:v>
                </c:pt>
                <c:pt idx="902">
                  <c:v>2.701539156446184</c:v>
                </c:pt>
                <c:pt idx="903">
                  <c:v>2.7067186684789917</c:v>
                </c:pt>
                <c:pt idx="904">
                  <c:v>2.7119248713531707</c:v>
                </c:pt>
                <c:pt idx="905">
                  <c:v>2.717158186816981</c:v>
                </c:pt>
                <c:pt idx="906">
                  <c:v>2.7224190478066657</c:v>
                </c:pt>
                <c:pt idx="907">
                  <c:v>2.7277078988665124</c:v>
                </c:pt>
                <c:pt idx="908">
                  <c:v>2.733025196589404</c:v>
                </c:pt>
                <c:pt idx="909">
                  <c:v>2.7383714100791</c:v>
                </c:pt>
                <c:pt idx="910">
                  <c:v>2.7437470214355706</c:v>
                </c:pt>
                <c:pt idx="911">
                  <c:v>2.749152526264804</c:v>
                </c:pt>
                <c:pt idx="912">
                  <c:v>2.7545884342146127</c:v>
                </c:pt>
                <c:pt idx="913">
                  <c:v>2.760055269538077</c:v>
                </c:pt>
                <c:pt idx="914">
                  <c:v>2.7655535716863917</c:v>
                </c:pt>
                <c:pt idx="915">
                  <c:v>2.771083895933008</c:v>
                </c:pt>
                <c:pt idx="916">
                  <c:v>2.7766468140311185</c:v>
                </c:pt>
                <c:pt idx="917">
                  <c:v>2.782242914906684</c:v>
                </c:pt>
                <c:pt idx="918">
                  <c:v>2.7878728053893833</c:v>
                </c:pt>
                <c:pt idx="919">
                  <c:v>2.7935371109840528</c:v>
                </c:pt>
                <c:pt idx="920">
                  <c:v>2.7992364766853846</c:v>
                </c:pt>
                <c:pt idx="921">
                  <c:v>2.8049715678388965</c:v>
                </c:pt>
                <c:pt idx="922">
                  <c:v>2.810743071051417</c:v>
                </c:pt>
                <c:pt idx="923">
                  <c:v>2.816551695154618</c:v>
                </c:pt>
                <c:pt idx="924">
                  <c:v>2.8223981722254154</c:v>
                </c:pt>
                <c:pt idx="925">
                  <c:v>2.828283258667402</c:v>
                </c:pt>
                <c:pt idx="926">
                  <c:v>2.834207736357826</c:v>
                </c:pt>
                <c:pt idx="927">
                  <c:v>2.840172413865045</c:v>
                </c:pt>
                <c:pt idx="928">
                  <c:v>2.846178127741814</c:v>
                </c:pt>
                <c:pt idx="929">
                  <c:v>2.852225743900269</c:v>
                </c:pt>
                <c:pt idx="930">
                  <c:v>2.858316159074995</c:v>
                </c:pt>
                <c:pt idx="931">
                  <c:v>2.86445030238118</c:v>
                </c:pt>
                <c:pt idx="932">
                  <c:v>2.870629136975522</c:v>
                </c:pt>
                <c:pt idx="933">
                  <c:v>2.8768536618282843</c:v>
                </c:pt>
                <c:pt idx="934">
                  <c:v>2.8831249136157338</c:v>
                </c:pt>
                <c:pt idx="935">
                  <c:v>2.8894439687431097</c:v>
                </c:pt>
                <c:pt idx="936">
                  <c:v>2.8958119455092985</c:v>
                </c:pt>
                <c:pt idx="937">
                  <c:v>2.9022300064255364</c:v>
                </c:pt>
                <c:pt idx="938">
                  <c:v>2.90869936070175</c:v>
                </c:pt>
                <c:pt idx="939">
                  <c:v>2.9152212669155957</c:v>
                </c:pt>
                <c:pt idx="940">
                  <c:v>2.921797035880867</c:v>
                </c:pt>
                <c:pt idx="941">
                  <c:v>2.9284280337337907</c:v>
                </c:pt>
                <c:pt idx="942">
                  <c:v>2.935115685257781</c:v>
                </c:pt>
                <c:pt idx="943">
                  <c:v>2.9418614774695606</c:v>
                </c:pt>
                <c:pt idx="944">
                  <c:v>2.9486669634922165</c:v>
                </c:pt>
                <c:pt idx="945">
                  <c:v>2.955533766743749</c:v>
                </c:pt>
                <c:pt idx="946">
                  <c:v>2.962463585473109</c:v>
                </c:pt>
                <c:pt idx="947">
                  <c:v>2.969458197679621</c:v>
                </c:pt>
                <c:pt idx="948">
                  <c:v>2.976519466456143</c:v>
                </c:pt>
                <c:pt idx="949">
                  <c:v>2.9836493458014592</c:v>
                </c:pt>
                <c:pt idx="950">
                  <c:v>2.9908498869532587</c:v>
                </c:pt>
                <c:pt idx="951">
                  <c:v>2.9981232452998547</c:v>
                </c:pt>
                <c:pt idx="952">
                  <c:v>3.0054716879366166</c:v>
                </c:pt>
                <c:pt idx="953">
                  <c:v>3.0128976019421794</c:v>
                </c:pt>
                <c:pt idx="954">
                  <c:v>3.0204035034600336</c:v>
                </c:pt>
                <c:pt idx="955">
                  <c:v>3.027992047683408</c:v>
                </c:pt>
                <c:pt idx="956">
                  <c:v>3.035666039855735</c:v>
                </c:pt>
                <c:pt idx="957">
                  <c:v>3.0434284474158693</c:v>
                </c:pt>
                <c:pt idx="958">
                  <c:v>3.051282413437109</c:v>
                </c:pt>
                <c:pt idx="959">
                  <c:v>3.0592312715325622</c:v>
                </c:pt>
                <c:pt idx="960">
                  <c:v>3.0672785624272585</c:v>
                </c:pt>
                <c:pt idx="961">
                  <c:v>3.0754280524306155</c:v>
                </c:pt>
                <c:pt idx="962">
                  <c:v>3.0836837540825686</c:v>
                </c:pt>
                <c:pt idx="963">
                  <c:v>3.0920499492943767</c:v>
                </c:pt>
                <c:pt idx="964">
                  <c:v>3.100531215362688</c:v>
                </c:pt>
                <c:pt idx="965">
                  <c:v>3.1091324543052856</c:v>
                </c:pt>
                <c:pt idx="966">
                  <c:v>3.1178589260520497</c:v>
                </c:pt>
                <c:pt idx="967">
                  <c:v>3.1267162861290005</c:v>
                </c:pt>
                <c:pt idx="968">
                  <c:v>3.135710628601898</c:v>
                </c:pt>
                <c:pt idx="969">
                  <c:v>3.144848535205338</c:v>
                </c:pt>
                <c:pt idx="970">
                  <c:v>3.1541371317823135</c:v>
                </c:pt>
                <c:pt idx="971">
                  <c:v>3.1635841534093054</c:v>
                </c:pt>
                <c:pt idx="972">
                  <c:v>3.1731980198984444</c:v>
                </c:pt>
                <c:pt idx="973">
                  <c:v>3.182987923771957</c:v>
                </c:pt>
                <c:pt idx="974">
                  <c:v>3.1929639333231306</c:v>
                </c:pt>
                <c:pt idx="975">
                  <c:v>3.2031371140513065</c:v>
                </c:pt>
                <c:pt idx="976">
                  <c:v>3.213519672640038</c:v>
                </c:pt>
                <c:pt idx="977">
                  <c:v>3.224125128813716</c:v>
                </c:pt>
                <c:pt idx="978">
                  <c:v>3.2349685219674904</c:v>
                </c:pt>
                <c:pt idx="979">
                  <c:v>3.2460666615756226</c:v>
                </c:pt>
                <c:pt idx="980">
                  <c:v>3.2574384332758908</c:v>
                </c:pt>
                <c:pt idx="981">
                  <c:v>3.269105176548035</c:v>
                </c:pt>
                <c:pt idx="982">
                  <c:v>3.28109115557827</c:v>
                </c:pt>
                <c:pt idx="983">
                  <c:v>3.2934241530453807</c:v>
                </c:pt>
                <c:pt idx="984">
                  <c:v>3.306136228470136</c:v>
                </c:pt>
                <c:pt idx="985">
                  <c:v>3.319264700538769</c:v>
                </c:pt>
                <c:pt idx="986">
                  <c:v>3.332853439945644</c:v>
                </c:pt>
                <c:pt idx="987">
                  <c:v>3.3469546018183722</c:v>
                </c:pt>
                <c:pt idx="988">
                  <c:v>3.3616309953865193</c:v>
                </c:pt>
                <c:pt idx="989">
                  <c:v>3.3769594029834553</c:v>
                </c:pt>
                <c:pt idx="990">
                  <c:v>3.393035358840364</c:v>
                </c:pt>
                <c:pt idx="991">
                  <c:v>3.409980257831101</c:v>
                </c:pt>
                <c:pt idx="992">
                  <c:v>3.4279523522429174</c:v>
                </c:pt>
                <c:pt idx="993">
                  <c:v>3.4471645975139342</c:v>
                </c:pt>
                <c:pt idx="994">
                  <c:v>3.4679154042835494</c:v>
                </c:pt>
                <c:pt idx="995">
                  <c:v>3.4906459095685847</c:v>
                </c:pt>
                <c:pt idx="996">
                  <c:v>3.516058421086347</c:v>
                </c:pt>
                <c:pt idx="997">
                  <c:v>3.545401147218185</c:v>
                </c:pt>
                <c:pt idx="998">
                  <c:v>3.581337136445845</c:v>
                </c:pt>
                <c:pt idx="999">
                  <c:v>3.6321563720224717</c:v>
                </c:pt>
                <c:pt idx="1000">
                  <c:v>3.6321563720224717</c:v>
                </c:pt>
              </c:numCache>
            </c:numRef>
          </c:xVal>
          <c:yVal>
            <c:numRef>
              <c:f>1!$AB$25:$AB$1025</c:f>
              <c:numCache>
                <c:ptCount val="1001"/>
                <c:pt idx="0">
                  <c:v>0</c:v>
                </c:pt>
                <c:pt idx="1">
                  <c:v>0.5111264728683</c:v>
                </c:pt>
                <c:pt idx="2">
                  <c:v>0.722355439804268</c:v>
                </c:pt>
                <c:pt idx="3">
                  <c:v>0.8841016913292642</c:v>
                </c:pt>
                <c:pt idx="4">
                  <c:v>1.020176471835774</c:v>
                </c:pt>
                <c:pt idx="5">
                  <c:v>1.1398090281794573</c:v>
                </c:pt>
                <c:pt idx="6">
                  <c:v>1.2477356040466248</c:v>
                </c:pt>
                <c:pt idx="7">
                  <c:v>1.3467713973187108</c:v>
                </c:pt>
                <c:pt idx="8">
                  <c:v>1.4387516974988288</c:v>
                </c:pt>
                <c:pt idx="9">
                  <c:v>1.5249519912528986</c:v>
                </c:pt>
                <c:pt idx="10">
                  <c:v>1.6063014372072164</c:v>
                </c:pt>
                <c:pt idx="11">
                  <c:v>1.6835018280771117</c:v>
                </c:pt>
                <c:pt idx="12">
                  <c:v>1.757098651787329</c:v>
                </c:pt>
                <c:pt idx="13">
                  <c:v>1.8275259096310195</c:v>
                </c:pt>
                <c:pt idx="14">
                  <c:v>1.8951356474952148</c:v>
                </c:pt>
                <c:pt idx="15">
                  <c:v>1.9602181285345899</c:v>
                </c:pt>
                <c:pt idx="16">
                  <c:v>2.023016036002261</c:v>
                </c:pt>
                <c:pt idx="17">
                  <c:v>2.0837347336167182</c:v>
                </c:pt>
                <c:pt idx="18">
                  <c:v>2.1425498440814748</c:v>
                </c:pt>
                <c:pt idx="19">
                  <c:v>2.1996129559547186</c:v>
                </c:pt>
                <c:pt idx="20">
                  <c:v>2.2550559947370017</c:v>
                </c:pt>
                <c:pt idx="21">
                  <c:v>2.308994621624288</c:v>
                </c:pt>
                <c:pt idx="22">
                  <c:v>2.3615309119672236</c:v>
                </c:pt>
                <c:pt idx="23">
                  <c:v>2.4127554917137455</c:v>
                </c:pt>
                <c:pt idx="24">
                  <c:v>2.462749260190158</c:v>
                </c:pt>
                <c:pt idx="25">
                  <c:v>2.5115847931238813</c:v>
                </c:pt>
                <c:pt idx="26">
                  <c:v>2.5593274956085303</c:v>
                </c:pt>
                <c:pt idx="27">
                  <c:v>2.6060365574340794</c:v>
                </c:pt>
                <c:pt idx="28">
                  <c:v>2.6517657506893926</c:v>
                </c:pt>
                <c:pt idx="29">
                  <c:v>2.6965641003548395</c:v>
                </c:pt>
                <c:pt idx="30">
                  <c:v>2.7404764517720452</c:v>
                </c:pt>
                <c:pt idx="31">
                  <c:v>2.783543953742358</c:v>
                </c:pt>
                <c:pt idx="32">
                  <c:v>2.825804472103174</c:v>
                </c:pt>
                <c:pt idx="33">
                  <c:v>2.8672929456380185</c:v>
                </c:pt>
                <c:pt idx="34">
                  <c:v>2.9080416938570828</c:v>
                </c:pt>
                <c:pt idx="35">
                  <c:v>2.9480806843754124</c:v>
                </c:pt>
                <c:pt idx="36">
                  <c:v>2.9874377661905815</c:v>
                </c:pt>
                <c:pt idx="37">
                  <c:v>3.0261388740314223</c:v>
                </c:pt>
                <c:pt idx="38">
                  <c:v>3.064208208047703</c:v>
                </c:pt>
                <c:pt idx="39">
                  <c:v>3.1016683923841453</c:v>
                </c:pt>
                <c:pt idx="40">
                  <c:v>3.138540615596219</c:v>
                </c:pt>
                <c:pt idx="41">
                  <c:v>3.1748447553872845</c:v>
                </c:pt>
                <c:pt idx="42">
                  <c:v>3.210599489756045</c:v>
                </c:pt>
                <c:pt idx="43">
                  <c:v>3.2458223963221533</c:v>
                </c:pt>
                <c:pt idx="44">
                  <c:v>3.280530041331944</c:v>
                </c:pt>
                <c:pt idx="45">
                  <c:v>3.314738059626124</c:v>
                </c:pt>
                <c:pt idx="46">
                  <c:v>3.34846122666666</c:v>
                </c:pt>
                <c:pt idx="47">
                  <c:v>3.381713523566573</c:v>
                </c:pt>
                <c:pt idx="48">
                  <c:v>3.414508195936068</c:v>
                </c:pt>
                <c:pt idx="49">
                  <c:v>3.4468578072492284</c:v>
                </c:pt>
                <c:pt idx="50">
                  <c:v>3.478774287342528</c:v>
                </c:pt>
                <c:pt idx="51">
                  <c:v>3.5102689765774007</c:v>
                </c:pt>
                <c:pt idx="52">
                  <c:v>3.5413526661314805</c:v>
                </c:pt>
                <c:pt idx="53">
                  <c:v>3.572035634825754</c:v>
                </c:pt>
                <c:pt idx="54">
                  <c:v>3.6023276828447965</c:v>
                </c:pt>
                <c:pt idx="55">
                  <c:v>3.632238162664711</c:v>
                </c:pt>
                <c:pt idx="56">
                  <c:v>3.661776007466352</c:v>
                </c:pt>
                <c:pt idx="57">
                  <c:v>3.6909497572794296</c:v>
                </c:pt>
                <c:pt idx="58">
                  <c:v>3.7197675830750647</c:v>
                </c:pt>
                <c:pt idx="59">
                  <c:v>3.748237309000258</c:v>
                </c:pt>
                <c:pt idx="60">
                  <c:v>3.776366432926619</c:v>
                </c:pt>
                <c:pt idx="61">
                  <c:v>3.80416214546673</c:v>
                </c:pt>
                <c:pt idx="62">
                  <c:v>3.8316313475958275</c:v>
                </c:pt>
                <c:pt idx="63">
                  <c:v>3.858780667001543</c:v>
                </c:pt>
                <c:pt idx="64">
                  <c:v>3.885616473272356</c:v>
                </c:pt>
                <c:pt idx="65">
                  <c:v>3.912144892023808</c:v>
                </c:pt>
                <c:pt idx="66">
                  <c:v>3.9383718180519813</c:v>
                </c:pt>
                <c:pt idx="67">
                  <c:v>3.9643029275948125</c:v>
                </c:pt>
                <c:pt idx="68">
                  <c:v>3.989943689774059</c:v>
                </c:pt>
                <c:pt idx="69">
                  <c:v>4.015299377283753</c:v>
                </c:pt>
                <c:pt idx="70">
                  <c:v>4.040375076385082</c:v>
                </c:pt>
                <c:pt idx="71">
                  <c:v>4.065175696261617</c:v>
                </c:pt>
                <c:pt idx="72">
                  <c:v>4.089705977784395</c:v>
                </c:pt>
                <c:pt idx="73">
                  <c:v>4.113970501731558</c:v>
                </c:pt>
                <c:pt idx="74">
                  <c:v>4.137973696503372</c:v>
                </c:pt>
                <c:pt idx="75">
                  <c:v>4.161719845370181</c:v>
                </c:pt>
                <c:pt idx="76">
                  <c:v>4.185213093286947</c:v>
                </c:pt>
                <c:pt idx="77">
                  <c:v>4.208457453306021</c:v>
                </c:pt>
                <c:pt idx="78">
                  <c:v>4.231456812616319</c:v>
                </c:pt>
                <c:pt idx="79">
                  <c:v>4.254214938235227</c:v>
                </c:pt>
                <c:pt idx="80">
                  <c:v>4.2767354823774735</c:v>
                </c:pt>
                <c:pt idx="81">
                  <c:v>4.299021987522626</c:v>
                </c:pt>
                <c:pt idx="82">
                  <c:v>4.321077891202013</c:v>
                </c:pt>
                <c:pt idx="83">
                  <c:v>4.342906530523465</c:v>
                </c:pt>
                <c:pt idx="84">
                  <c:v>4.364511146451355</c:v>
                </c:pt>
                <c:pt idx="85">
                  <c:v>4.38589488785769</c:v>
                </c:pt>
                <c:pt idx="86">
                  <c:v>4.40706081535917</c:v>
                </c:pt>
                <c:pt idx="87">
                  <c:v>4.428011904953693</c:v>
                </c:pt>
                <c:pt idx="88">
                  <c:v>4.4487510514689514</c:v>
                </c:pt>
                <c:pt idx="89">
                  <c:v>4.469281071834838</c:v>
                </c:pt>
                <c:pt idx="90">
                  <c:v>4.489604708190412</c:v>
                </c:pt>
                <c:pt idx="91">
                  <c:v>4.50972463083559</c:v>
                </c:pt>
                <c:pt idx="92">
                  <c:v>4.52964344103671</c:v>
                </c:pt>
                <c:pt idx="93">
                  <c:v>4.54936367369492</c:v>
                </c:pt>
                <c:pt idx="94">
                  <c:v>4.5688877998851485</c:v>
                </c:pt>
                <c:pt idx="95">
                  <c:v>4.58821822927351</c:v>
                </c:pt>
                <c:pt idx="96">
                  <c:v>4.607357312419843</c:v>
                </c:pt>
                <c:pt idx="97">
                  <c:v>4.626307342972103</c:v>
                </c:pt>
                <c:pt idx="98">
                  <c:v>4.645070559758735</c:v>
                </c:pt>
                <c:pt idx="99">
                  <c:v>4.663649148784531</c:v>
                </c:pt>
                <c:pt idx="100">
                  <c:v>4.682045245135536</c:v>
                </c:pt>
                <c:pt idx="101">
                  <c:v>4.7002609347977575</c:v>
                </c:pt>
                <c:pt idx="102">
                  <c:v>4.718298256394552</c:v>
                </c:pt>
                <c:pt idx="103">
                  <c:v>4.7361592028468875</c:v>
                </c:pt>
                <c:pt idx="104">
                  <c:v>4.753845722960622</c:v>
                </c:pt>
                <c:pt idx="105">
                  <c:v>4.7713597229447275</c:v>
                </c:pt>
                <c:pt idx="106">
                  <c:v>4.7887030678639135</c:v>
                </c:pt>
                <c:pt idx="107">
                  <c:v>4.805877583029115</c:v>
                </c:pt>
                <c:pt idx="108">
                  <c:v>4.822885055329051</c:v>
                </c:pt>
                <c:pt idx="109">
                  <c:v>4.839727234505737</c:v>
                </c:pt>
                <c:pt idx="110">
                  <c:v>4.856405834376882</c:v>
                </c:pt>
                <c:pt idx="111">
                  <c:v>4.8729225340076825</c:v>
                </c:pt>
                <c:pt idx="112">
                  <c:v>4.889278978834661</c:v>
                </c:pt>
                <c:pt idx="113">
                  <c:v>4.90547678174372</c:v>
                </c:pt>
                <c:pt idx="114">
                  <c:v>4.921517524104835</c:v>
                </c:pt>
                <c:pt idx="115">
                  <c:v>4.937402756765194</c:v>
                </c:pt>
                <c:pt idx="116">
                  <c:v>4.95313400100308</c:v>
                </c:pt>
                <c:pt idx="117">
                  <c:v>4.9687127494440455</c:v>
                </c:pt>
                <c:pt idx="118">
                  <c:v>4.9841404669413825</c:v>
                </c:pt>
                <c:pt idx="119">
                  <c:v>4.999418591422411</c:v>
                </c:pt>
                <c:pt idx="120">
                  <c:v>5.014548534702156</c:v>
                </c:pt>
                <c:pt idx="121">
                  <c:v>5.029531683266009</c:v>
                </c:pt>
                <c:pt idx="122">
                  <c:v>5.044369399022632</c:v>
                </c:pt>
                <c:pt idx="123">
                  <c:v>5.05906302002859</c:v>
                </c:pt>
                <c:pt idx="124">
                  <c:v>5.0736138611858275</c:v>
                </c:pt>
                <c:pt idx="125">
                  <c:v>5.088023214913299</c:v>
                </c:pt>
                <c:pt idx="126">
                  <c:v>5.102292351793828</c:v>
                </c:pt>
                <c:pt idx="127">
                  <c:v>5.116422521197283</c:v>
                </c:pt>
                <c:pt idx="128">
                  <c:v>5.13041495188114</c:v>
                </c:pt>
                <c:pt idx="129">
                  <c:v>5.144270852569274</c:v>
                </c:pt>
                <c:pt idx="130">
                  <c:v>5.157991412510087</c:v>
                </c:pt>
                <c:pt idx="131">
                  <c:v>5.1715778020146885</c:v>
                </c:pt>
                <c:pt idx="132">
                  <c:v>5.185031172976019</c:v>
                </c:pt>
                <c:pt idx="133">
                  <c:v>5.198352659369752</c:v>
                </c:pt>
                <c:pt idx="134">
                  <c:v>5.211543377737674</c:v>
                </c:pt>
                <c:pt idx="135">
                  <c:v>5.224604427654245</c:v>
                </c:pt>
                <c:pt idx="136">
                  <c:v>5.237536892177082</c:v>
                </c:pt>
                <c:pt idx="137">
                  <c:v>5.250341838282001</c:v>
                </c:pt>
                <c:pt idx="138">
                  <c:v>5.263020317283174</c:v>
                </c:pt>
                <c:pt idx="139">
                  <c:v>5.275573365239104</c:v>
                </c:pt>
                <c:pt idx="140">
                  <c:v>5.288002003344854</c:v>
                </c:pt>
                <c:pt idx="141">
                  <c:v>5.300307238311218</c:v>
                </c:pt>
                <c:pt idx="142">
                  <c:v>5.31249006273117</c:v>
                </c:pt>
                <c:pt idx="143">
                  <c:v>5.32455145543425</c:v>
                </c:pt>
                <c:pt idx="144">
                  <c:v>5.33649238182924</c:v>
                </c:pt>
                <c:pt idx="145">
                  <c:v>5.348313794235619</c:v>
                </c:pt>
                <c:pt idx="146">
                  <c:v>5.36001663220427</c:v>
                </c:pt>
                <c:pt idx="147">
                  <c:v>5.371601822827689</c:v>
                </c:pt>
                <c:pt idx="148">
                  <c:v>5.3830702810403706</c:v>
                </c:pt>
                <c:pt idx="149">
                  <c:v>5.394422909909363</c:v>
                </c:pt>
                <c:pt idx="150">
                  <c:v>5.405660600915735</c:v>
                </c:pt>
                <c:pt idx="151">
                  <c:v>5.416784234227043</c:v>
                </c:pt>
                <c:pt idx="152">
                  <c:v>5.427794678961147</c:v>
                </c:pt>
                <c:pt idx="153">
                  <c:v>5.438692793441895</c:v>
                </c:pt>
                <c:pt idx="154">
                  <c:v>5.449479425446635</c:v>
                </c:pt>
                <c:pt idx="155">
                  <c:v>5.460155412446208</c:v>
                </c:pt>
                <c:pt idx="156">
                  <c:v>5.470721581837415</c:v>
                </c:pt>
                <c:pt idx="157">
                  <c:v>5.481178751168341</c:v>
                </c:pt>
                <c:pt idx="158">
                  <c:v>5.491527728356828</c:v>
                </c:pt>
                <c:pt idx="159">
                  <c:v>5.501769311902265</c:v>
                </c:pt>
                <c:pt idx="160">
                  <c:v>5.511904291090897</c:v>
                </c:pt>
                <c:pt idx="161">
                  <c:v>5.521933446195047</c:v>
                </c:pt>
                <c:pt idx="162">
                  <c:v>5.531857548666279</c:v>
                </c:pt>
                <c:pt idx="163">
                  <c:v>5.541677361322762</c:v>
                </c:pt>
                <c:pt idx="164">
                  <c:v>5.551393638531152</c:v>
                </c:pt>
                <c:pt idx="165">
                  <c:v>5.5610071263829655</c:v>
                </c:pt>
                <c:pt idx="166">
                  <c:v>5.570518562865857</c:v>
                </c:pt>
                <c:pt idx="167">
                  <c:v>5.57992867802979</c:v>
                </c:pt>
                <c:pt idx="168">
                  <c:v>5.589238194148368</c:v>
                </c:pt>
                <c:pt idx="169">
                  <c:v>5.598447825875528</c:v>
                </c:pt>
                <c:pt idx="170">
                  <c:v>5.60755828039758</c:v>
                </c:pt>
                <c:pt idx="171">
                  <c:v>5.616570257580962</c:v>
                </c:pt>
                <c:pt idx="172">
                  <c:v>5.625484450115706</c:v>
                </c:pt>
                <c:pt idx="173">
                  <c:v>5.634301543654773</c:v>
                </c:pt>
                <c:pt idx="174">
                  <c:v>5.643022216949512</c:v>
                </c:pt>
                <c:pt idx="175">
                  <c:v>5.651647141981145</c:v>
                </c:pt>
                <c:pt idx="176">
                  <c:v>5.660176984088657</c:v>
                </c:pt>
                <c:pt idx="177">
                  <c:v>5.668612402093019</c:v>
                </c:pt>
                <c:pt idx="178">
                  <c:v>5.676954048417962</c:v>
                </c:pt>
                <c:pt idx="179">
                  <c:v>5.685202569207363</c:v>
                </c:pt>
                <c:pt idx="180">
                  <c:v>5.693358604439415</c:v>
                </c:pt>
                <c:pt idx="181">
                  <c:v>5.7014227880375445</c:v>
                </c:pt>
                <c:pt idx="182">
                  <c:v>5.709395747978418</c:v>
                </c:pt>
                <c:pt idx="183">
                  <c:v>5.717278106396853</c:v>
                </c:pt>
                <c:pt idx="184">
                  <c:v>5.725070479687908</c:v>
                </c:pt>
                <c:pt idx="185">
                  <c:v>5.7327734786062505</c:v>
                </c:pt>
                <c:pt idx="186">
                  <c:v>5.740387708362749</c:v>
                </c:pt>
                <c:pt idx="187">
                  <c:v>5.747913768718516</c:v>
                </c:pt>
                <c:pt idx="188">
                  <c:v>5.755352254076404</c:v>
                </c:pt>
                <c:pt idx="189">
                  <c:v>5.762703753570045</c:v>
                </c:pt>
                <c:pt idx="190">
                  <c:v>5.769968851150554</c:v>
                </c:pt>
                <c:pt idx="191">
                  <c:v>5.777148125670895</c:v>
                </c:pt>
                <c:pt idx="192">
                  <c:v>5.784242150968034</c:v>
                </c:pt>
                <c:pt idx="193">
                  <c:v>5.79125149594292</c:v>
                </c:pt>
                <c:pt idx="194">
                  <c:v>5.7981767246384175</c:v>
                </c:pt>
                <c:pt idx="195">
                  <c:v>5.805018396315114</c:v>
                </c:pt>
                <c:pt idx="196">
                  <c:v>5.811777065525259</c:v>
                </c:pt>
                <c:pt idx="197">
                  <c:v>5.8184532821847315</c:v>
                </c:pt>
                <c:pt idx="198">
                  <c:v>5.82504759164317</c:v>
                </c:pt>
                <c:pt idx="199">
                  <c:v>5.831560534752315</c:v>
                </c:pt>
                <c:pt idx="200">
                  <c:v>5.837992647932561</c:v>
                </c:pt>
                <c:pt idx="201">
                  <c:v>5.844344463237907</c:v>
                </c:pt>
                <c:pt idx="202">
                  <c:v>5.8506165084191535</c:v>
                </c:pt>
                <c:pt idx="203">
                  <c:v>5.856809306985609</c:v>
                </c:pt>
                <c:pt idx="204">
                  <c:v>5.862923378265177</c:v>
                </c:pt>
                <c:pt idx="205">
                  <c:v>5.868959237462967</c:v>
                </c:pt>
                <c:pt idx="206">
                  <c:v>5.874917395718482</c:v>
                </c:pt>
                <c:pt idx="207">
                  <c:v>5.880798360161333</c:v>
                </c:pt>
                <c:pt idx="208">
                  <c:v>5.886602633965616</c:v>
                </c:pt>
                <c:pt idx="209">
                  <c:v>5.8923307164029595</c:v>
                </c:pt>
                <c:pt idx="210">
                  <c:v>5.897983102894275</c:v>
                </c:pt>
                <c:pt idx="211">
                  <c:v>5.903560285060212</c:v>
                </c:pt>
                <c:pt idx="212">
                  <c:v>5.90906275077049</c:v>
                </c:pt>
                <c:pt idx="213">
                  <c:v>5.914490984191926</c:v>
                </c:pt>
                <c:pt idx="214">
                  <c:v>5.9198454658354125</c:v>
                </c:pt>
                <c:pt idx="215">
                  <c:v>5.925126672601728</c:v>
                </c:pt>
                <c:pt idx="216">
                  <c:v>5.9303350778262445</c:v>
                </c:pt>
                <c:pt idx="217">
                  <c:v>5.9354711513226786</c:v>
                </c:pt>
                <c:pt idx="218">
                  <c:v>5.940535359425674</c:v>
                </c:pt>
                <c:pt idx="219">
                  <c:v>5.945528165032521</c:v>
                </c:pt>
                <c:pt idx="220">
                  <c:v>5.950450027643844</c:v>
                </c:pt>
                <c:pt idx="221">
                  <c:v>5.955301403403356</c:v>
                </c:pt>
                <c:pt idx="222">
                  <c:v>5.960082745136729</c:v>
                </c:pt>
                <c:pt idx="223">
                  <c:v>5.96479450238955</c:v>
                </c:pt>
                <c:pt idx="224">
                  <c:v>5.969437121464419</c:v>
                </c:pt>
                <c:pt idx="225">
                  <c:v>5.97401104545725</c:v>
                </c:pt>
                <c:pt idx="226">
                  <c:v>5.978516714292717</c:v>
                </c:pt>
                <c:pt idx="227">
                  <c:v>5.982954564758898</c:v>
                </c:pt>
                <c:pt idx="228">
                  <c:v>5.987325030541227</c:v>
                </c:pt>
                <c:pt idx="229">
                  <c:v>5.991628542255627</c:v>
                </c:pt>
                <c:pt idx="230">
                  <c:v>5.995865527480941</c:v>
                </c:pt>
                <c:pt idx="231">
                  <c:v>6.000036410790679</c:v>
                </c:pt>
                <c:pt idx="232">
                  <c:v>6.004141613784058</c:v>
                </c:pt>
                <c:pt idx="233">
                  <c:v>6.008181555116376</c:v>
                </c:pt>
                <c:pt idx="234">
                  <c:v>6.0121566505287545</c:v>
                </c:pt>
                <c:pt idx="235">
                  <c:v>6.016067312877263</c:v>
                </c:pt>
                <c:pt idx="236">
                  <c:v>6.0199139521613905</c:v>
                </c:pt>
                <c:pt idx="237">
                  <c:v>6.023696975551945</c:v>
                </c:pt>
                <c:pt idx="238">
                  <c:v>6.0274167874184235</c:v>
                </c:pt>
                <c:pt idx="239">
                  <c:v>6.031073789355727</c:v>
                </c:pt>
                <c:pt idx="240">
                  <c:v>6.034668380210403</c:v>
                </c:pt>
                <c:pt idx="241">
                  <c:v>6.038200956106332</c:v>
                </c:pt>
                <c:pt idx="242">
                  <c:v>6.041671910469916</c:v>
                </c:pt>
                <c:pt idx="243">
                  <c:v>6.045081634054717</c:v>
                </c:pt>
                <c:pt idx="244">
                  <c:v>6.048430514965671</c:v>
                </c:pt>
                <c:pt idx="245">
                  <c:v>6.051718938682786</c:v>
                </c:pt>
                <c:pt idx="246">
                  <c:v>6.05494728808439</c:v>
                </c:pt>
                <c:pt idx="247">
                  <c:v>6.058115943469964</c:v>
                </c:pt>
                <c:pt idx="248">
                  <c:v>6.061225282582437</c:v>
                </c:pt>
                <c:pt idx="249">
                  <c:v>6.0642756806302085</c:v>
                </c:pt>
                <c:pt idx="250">
                  <c:v>6.067267510308624</c:v>
                </c:pt>
                <c:pt idx="251">
                  <c:v>6.070201141821127</c:v>
                </c:pt>
                <c:pt idx="252">
                  <c:v>6.073076942899991</c:v>
                </c:pt>
                <c:pt idx="253">
                  <c:v>6.075895278826672</c:v>
                </c:pt>
                <c:pt idx="254">
                  <c:v>6.078656512451811</c:v>
                </c:pt>
                <c:pt idx="255">
                  <c:v>6.081361004214862</c:v>
                </c:pt>
                <c:pt idx="256">
                  <c:v>6.084009112163369</c:v>
                </c:pt>
                <c:pt idx="257">
                  <c:v>6.086601191971913</c:v>
                </c:pt>
                <c:pt idx="258">
                  <c:v>6.089137596960735</c:v>
                </c:pt>
                <c:pt idx="259">
                  <c:v>6.091618678113998</c:v>
                </c:pt>
                <c:pt idx="260">
                  <c:v>6.094044784097799</c:v>
                </c:pt>
                <c:pt idx="261">
                  <c:v>6.096416261277819</c:v>
                </c:pt>
                <c:pt idx="262">
                  <c:v>6.098733453736725</c:v>
                </c:pt>
                <c:pt idx="263">
                  <c:v>6.100996703291243</c:v>
                </c:pt>
                <c:pt idx="264">
                  <c:v>6.1032063495089695</c:v>
                </c:pt>
                <c:pt idx="265">
                  <c:v>6.105362729724925</c:v>
                </c:pt>
                <c:pt idx="266">
                  <c:v>6.107466179057804</c:v>
                </c:pt>
                <c:pt idx="267">
                  <c:v>6.10951703042602</c:v>
                </c:pt>
                <c:pt idx="268">
                  <c:v>6.111515614563449</c:v>
                </c:pt>
                <c:pt idx="269">
                  <c:v>6.113462260034947</c:v>
                </c:pt>
                <c:pt idx="270">
                  <c:v>6.115357293251646</c:v>
                </c:pt>
                <c:pt idx="271">
                  <c:v>6.117201038486012</c:v>
                </c:pt>
                <c:pt idx="272">
                  <c:v>6.118993817886627</c:v>
                </c:pt>
                <c:pt idx="273">
                  <c:v>6.12073595149286</c:v>
                </c:pt>
                <c:pt idx="274">
                  <c:v>6.122427757249207</c:v>
                </c:pt>
                <c:pt idx="275">
                  <c:v>6.1240695510194945</c:v>
                </c:pt>
                <c:pt idx="276">
                  <c:v>6.125661646600887</c:v>
                </c:pt>
                <c:pt idx="277">
                  <c:v>6.1272043557376135</c:v>
                </c:pt>
                <c:pt idx="278">
                  <c:v>6.128697988134628</c:v>
                </c:pt>
                <c:pt idx="279">
                  <c:v>6.130142851470991</c:v>
                </c:pt>
                <c:pt idx="280">
                  <c:v>6.131539251413073</c:v>
                </c:pt>
                <c:pt idx="281">
                  <c:v>6.132887491627642</c:v>
                </c:pt>
                <c:pt idx="282">
                  <c:v>6.134187873794715</c:v>
                </c:pt>
                <c:pt idx="283">
                  <c:v>6.1354406976202815</c:v>
                </c:pt>
                <c:pt idx="284">
                  <c:v>6.136646260848852</c:v>
                </c:pt>
                <c:pt idx="285">
                  <c:v>6.137804859275817</c:v>
                </c:pt>
                <c:pt idx="286">
                  <c:v>6.138916786759714</c:v>
                </c:pt>
                <c:pt idx="287">
                  <c:v>6.13998233523431</c:v>
                </c:pt>
                <c:pt idx="288">
                  <c:v>6.141001794720485</c:v>
                </c:pt>
                <c:pt idx="289">
                  <c:v>6.141975453338089</c:v>
                </c:pt>
                <c:pt idx="290">
                  <c:v>6.14290359731754</c:v>
                </c:pt>
                <c:pt idx="291">
                  <c:v>6.143786511011367</c:v>
                </c:pt>
                <c:pt idx="292">
                  <c:v>6.1446244769056</c:v>
                </c:pt>
                <c:pt idx="293">
                  <c:v>6.145417775630978</c:v>
                </c:pt>
                <c:pt idx="294">
                  <c:v>6.146166685974131</c:v>
                </c:pt>
                <c:pt idx="295">
                  <c:v>6.14687148488856</c:v>
                </c:pt>
                <c:pt idx="296">
                  <c:v>6.147532447505504</c:v>
                </c:pt>
                <c:pt idx="297">
                  <c:v>6.148149847144734</c:v>
                </c:pt>
                <c:pt idx="298">
                  <c:v>6.148723955325191</c:v>
                </c:pt>
                <c:pt idx="299">
                  <c:v>6.149255041775543</c:v>
                </c:pt>
                <c:pt idx="300">
                  <c:v>6.149743374444612</c:v>
                </c:pt>
                <c:pt idx="301">
                  <c:v>6.150189219511687</c:v>
                </c:pt>
                <c:pt idx="302">
                  <c:v>6.150592841396778</c:v>
                </c:pt>
                <c:pt idx="303">
                  <c:v>6.150954502770729</c:v>
                </c:pt>
                <c:pt idx="304">
                  <c:v>6.151274464565228</c:v>
                </c:pt>
                <c:pt idx="305">
                  <c:v>6.151552985982759</c:v>
                </c:pt>
                <c:pt idx="306">
                  <c:v>6.151790324506442</c:v>
                </c:pt>
                <c:pt idx="307">
                  <c:v>6.151986735909771</c:v>
                </c:pt>
                <c:pt idx="308">
                  <c:v>6.152142474266261</c:v>
                </c:pt>
                <c:pt idx="309">
                  <c:v>6.152257791959025</c:v>
                </c:pt>
                <c:pt idx="310">
                  <c:v>6.152332939690281</c:v>
                </c:pt>
                <c:pt idx="311">
                  <c:v>6.152368166490723</c:v>
                </c:pt>
                <c:pt idx="312">
                  <c:v>6.152363719728849</c:v>
                </c:pt>
                <c:pt idx="313">
                  <c:v>6.152319845120217</c:v>
                </c:pt>
                <c:pt idx="314">
                  <c:v>6.152236786736594</c:v>
                </c:pt>
                <c:pt idx="315">
                  <c:v>6.152114787015063</c:v>
                </c:pt>
                <c:pt idx="316">
                  <c:v>6.151954086767006</c:v>
                </c:pt>
                <c:pt idx="317">
                  <c:v>6.151754925187068</c:v>
                </c:pt>
                <c:pt idx="318">
                  <c:v>6.151517539862027</c:v>
                </c:pt>
                <c:pt idx="319">
                  <c:v>6.151242166779598</c:v>
                </c:pt>
                <c:pt idx="320">
                  <c:v>6.150929040337153</c:v>
                </c:pt>
                <c:pt idx="321">
                  <c:v>6.1505783933503855</c:v>
                </c:pt>
                <c:pt idx="322">
                  <c:v>6.150190457061936</c:v>
                </c:pt>
                <c:pt idx="323">
                  <c:v>6.149765461149928</c:v>
                </c:pt>
                <c:pt idx="324">
                  <c:v>6.149303633736407</c:v>
                </c:pt>
                <c:pt idx="325">
                  <c:v>6.148805201395794</c:v>
                </c:pt>
                <c:pt idx="326">
                  <c:v>6.148270389163229</c:v>
                </c:pt>
                <c:pt idx="327">
                  <c:v>6.147699420542873</c:v>
                </c:pt>
                <c:pt idx="328">
                  <c:v>6.14709251751613</c:v>
                </c:pt>
                <c:pt idx="329">
                  <c:v>6.14644990054984</c:v>
                </c:pt>
                <c:pt idx="330">
                  <c:v>6.145771788604415</c:v>
                </c:pt>
                <c:pt idx="331">
                  <c:v>6.145058399141903</c:v>
                </c:pt>
                <c:pt idx="332">
                  <c:v>6.144309948134005</c:v>
                </c:pt>
                <c:pt idx="333">
                  <c:v>6.143526650070039</c:v>
                </c:pt>
                <c:pt idx="334">
                  <c:v>6.142708717964878</c:v>
                </c:pt>
                <c:pt idx="335">
                  <c:v>6.141856363366793</c:v>
                </c:pt>
                <c:pt idx="336">
                  <c:v>6.140969796365277</c:v>
                </c:pt>
                <c:pt idx="337">
                  <c:v>6.1400492255988155</c:v>
                </c:pt>
                <c:pt idx="338">
                  <c:v>6.139094858262597</c:v>
                </c:pt>
                <c:pt idx="339">
                  <c:v>6.138106900116207</c:v>
                </c:pt>
                <c:pt idx="340">
                  <c:v>6.137085555491228</c:v>
                </c:pt>
                <c:pt idx="341">
                  <c:v>6.136031027298829</c:v>
                </c:pt>
                <c:pt idx="342">
                  <c:v>6.134943517037319</c:v>
                </c:pt>
                <c:pt idx="343">
                  <c:v>6.13382322479962</c:v>
                </c:pt>
                <c:pt idx="344">
                  <c:v>6.132670349280725</c:v>
                </c:pt>
                <c:pt idx="345">
                  <c:v>6.131485087785088</c:v>
                </c:pt>
                <c:pt idx="346">
                  <c:v>6.130267636234015</c:v>
                </c:pt>
                <c:pt idx="347">
                  <c:v>6.12901818917297</c:v>
                </c:pt>
                <c:pt idx="348">
                  <c:v>6.127736939778861</c:v>
                </c:pt>
                <c:pt idx="349">
                  <c:v>6.12642407986727</c:v>
                </c:pt>
                <c:pt idx="350">
                  <c:v>6.125079799899677</c:v>
                </c:pt>
                <c:pt idx="351">
                  <c:v>6.123704288990612</c:v>
                </c:pt>
                <c:pt idx="352">
                  <c:v>6.12229773491476</c:v>
                </c:pt>
                <c:pt idx="353">
                  <c:v>6.120860324114082</c:v>
                </c:pt>
                <c:pt idx="354">
                  <c:v>6.119392241704832</c:v>
                </c:pt>
                <c:pt idx="355">
                  <c:v>6.117893671484588</c:v>
                </c:pt>
                <c:pt idx="356">
                  <c:v>6.116364795939222</c:v>
                </c:pt>
                <c:pt idx="357">
                  <c:v>6.114805796249818</c:v>
                </c:pt>
                <c:pt idx="358">
                  <c:v>6.113216852299597</c:v>
                </c:pt>
                <c:pt idx="359">
                  <c:v>6.1115981426807915</c:v>
                </c:pt>
                <c:pt idx="360">
                  <c:v>6.109949844701428</c:v>
                </c:pt>
                <c:pt idx="361">
                  <c:v>6.108272134392167</c:v>
                </c:pt>
                <c:pt idx="362">
                  <c:v>6.106565186513063</c:v>
                </c:pt>
                <c:pt idx="363">
                  <c:v>6.104829174560265</c:v>
                </c:pt>
                <c:pt idx="364">
                  <c:v>6.103064270772733</c:v>
                </c:pt>
                <c:pt idx="365">
                  <c:v>6.10127064613888</c:v>
                </c:pt>
                <c:pt idx="366">
                  <c:v>6.099448470403218</c:v>
                </c:pt>
                <c:pt idx="367">
                  <c:v>6.097597912072946</c:v>
                </c:pt>
                <c:pt idx="368">
                  <c:v>6.095719138424494</c:v>
                </c:pt>
                <c:pt idx="369">
                  <c:v>6.093812315510064</c:v>
                </c:pt>
                <c:pt idx="370">
                  <c:v>6.091877608164147</c:v>
                </c:pt>
                <c:pt idx="371">
                  <c:v>6.089915180009957</c:v>
                </c:pt>
                <c:pt idx="372">
                  <c:v>6.0879251934658765</c:v>
                </c:pt>
                <c:pt idx="373">
                  <c:v>6.085907809751851</c:v>
                </c:pt>
                <c:pt idx="374">
                  <c:v>6.083863188895789</c:v>
                </c:pt>
                <c:pt idx="375">
                  <c:v>6.081791489739873</c:v>
                </c:pt>
                <c:pt idx="376">
                  <c:v>6.079692869946861</c:v>
                </c:pt>
                <c:pt idx="377">
                  <c:v>6.0775674860064</c:v>
                </c:pt>
                <c:pt idx="378">
                  <c:v>6.075415493241249</c:v>
                </c:pt>
                <c:pt idx="379">
                  <c:v>6.0732370458135145</c:v>
                </c:pt>
                <c:pt idx="380">
                  <c:v>6.071032296730818</c:v>
                </c:pt>
                <c:pt idx="381">
                  <c:v>6.0688013978524635</c:v>
                </c:pt>
                <c:pt idx="382">
                  <c:v>6.066544499895583</c:v>
                </c:pt>
                <c:pt idx="383">
                  <c:v>6.064261752441221</c:v>
                </c:pt>
                <c:pt idx="384">
                  <c:v>6.061953303940404</c:v>
                </c:pt>
                <c:pt idx="385">
                  <c:v>6.059619301720174</c:v>
                </c:pt>
                <c:pt idx="386">
                  <c:v>6.057259891989635</c:v>
                </c:pt>
                <c:pt idx="387">
                  <c:v>6.0548752198459</c:v>
                </c:pt>
                <c:pt idx="388">
                  <c:v>6.052465429280057</c:v>
                </c:pt>
                <c:pt idx="389">
                  <c:v>6.0500306631831045</c:v>
                </c:pt>
                <c:pt idx="390">
                  <c:v>6.047571063351835</c:v>
                </c:pt>
                <c:pt idx="391">
                  <c:v>6.0450867704947235</c:v>
                </c:pt>
                <c:pt idx="392">
                  <c:v>6.042577924237743</c:v>
                </c:pt>
                <c:pt idx="393">
                  <c:v>6.040044663130192</c:v>
                </c:pt>
                <c:pt idx="394">
                  <c:v>6.037487124650478</c:v>
                </c:pt>
                <c:pt idx="395">
                  <c:v>6.034905445211882</c:v>
                </c:pt>
                <c:pt idx="396">
                  <c:v>6.032299760168267</c:v>
                </c:pt>
                <c:pt idx="397">
                  <c:v>6.029670203819784</c:v>
                </c:pt>
                <c:pt idx="398">
                  <c:v>6.027016909418566</c:v>
                </c:pt>
                <c:pt idx="399">
                  <c:v>6.024340009174349</c:v>
                </c:pt>
                <c:pt idx="400">
                  <c:v>6.0216396342600955</c:v>
                </c:pt>
                <c:pt idx="401">
                  <c:v>6.01891591481759</c:v>
                </c:pt>
                <c:pt idx="402">
                  <c:v>6.016168979962995</c:v>
                </c:pt>
                <c:pt idx="403">
                  <c:v>6.013398957792395</c:v>
                </c:pt>
                <c:pt idx="404">
                  <c:v>6.010605975387294</c:v>
                </c:pt>
                <c:pt idx="405">
                  <c:v>6.0077901588200975</c:v>
                </c:pt>
                <c:pt idx="406">
                  <c:v>6.004951633159565</c:v>
                </c:pt>
                <c:pt idx="407">
                  <c:v>6.00209052247626</c:v>
                </c:pt>
                <c:pt idx="408">
                  <c:v>5.9992069498479</c:v>
                </c:pt>
                <c:pt idx="409">
                  <c:v>5.99630103736476</c:v>
                </c:pt>
                <c:pt idx="410">
                  <c:v>5.993372906135033</c:v>
                </c:pt>
                <c:pt idx="411">
                  <c:v>5.990422676290105</c:v>
                </c:pt>
                <c:pt idx="412">
                  <c:v>5.987450466989876</c:v>
                </c:pt>
                <c:pt idx="413">
                  <c:v>5.98445639642801</c:v>
                </c:pt>
                <c:pt idx="414">
                  <c:v>5.981440581837176</c:v>
                </c:pt>
                <c:pt idx="415">
                  <c:v>5.978403139494272</c:v>
                </c:pt>
                <c:pt idx="416">
                  <c:v>5.975344184725574</c:v>
                </c:pt>
                <c:pt idx="417">
                  <c:v>5.972263831911918</c:v>
                </c:pt>
                <c:pt idx="418">
                  <c:v>5.969162194493826</c:v>
                </c:pt>
                <c:pt idx="419">
                  <c:v>5.966039384976606</c:v>
                </c:pt>
                <c:pt idx="420">
                  <c:v>5.962895514935422</c:v>
                </c:pt>
                <c:pt idx="421">
                  <c:v>5.9597306950203475</c:v>
                </c:pt>
                <c:pt idx="422">
                  <c:v>5.956545034961396</c:v>
                </c:pt>
                <c:pt idx="423">
                  <c:v>5.953338643573503</c:v>
                </c:pt>
                <c:pt idx="424">
                  <c:v>5.950111628761504</c:v>
                </c:pt>
                <c:pt idx="425">
                  <c:v>5.946864097525062</c:v>
                </c:pt>
                <c:pt idx="426">
                  <c:v>5.9435961559636175</c:v>
                </c:pt>
                <c:pt idx="427">
                  <c:v>5.940307909281242</c:v>
                </c:pt>
                <c:pt idx="428">
                  <c:v>5.936999461791519</c:v>
                </c:pt>
                <c:pt idx="429">
                  <c:v>5.933670916922366</c:v>
                </c:pt>
                <c:pt idx="430">
                  <c:v>5.930322377220862</c:v>
                </c:pt>
                <c:pt idx="431">
                  <c:v>5.926953944358033</c:v>
                </c:pt>
                <c:pt idx="432">
                  <c:v>5.923565719133586</c:v>
                </c:pt>
                <c:pt idx="433">
                  <c:v>5.9201578014806415</c:v>
                </c:pt>
                <c:pt idx="434">
                  <c:v>5.916730290470471</c:v>
                </c:pt>
                <c:pt idx="435">
                  <c:v>5.913283284317139</c:v>
                </c:pt>
                <c:pt idx="436">
                  <c:v>5.909816880382169</c:v>
                </c:pt>
                <c:pt idx="437">
                  <c:v>5.906331175179156</c:v>
                </c:pt>
                <c:pt idx="438">
                  <c:v>5.90282626437839</c:v>
                </c:pt>
                <c:pt idx="439">
                  <c:v>5.899302242811401</c:v>
                </c:pt>
                <c:pt idx="440">
                  <c:v>5.895759204475511</c:v>
                </c:pt>
                <c:pt idx="441">
                  <c:v>5.892197242538366</c:v>
                </c:pt>
                <c:pt idx="442">
                  <c:v>5.888616449342416</c:v>
                </c:pt>
                <c:pt idx="443">
                  <c:v>5.885016916409394</c:v>
                </c:pt>
                <c:pt idx="444">
                  <c:v>5.881398734444729</c:v>
                </c:pt>
                <c:pt idx="445">
                  <c:v>5.877761993341986</c:v>
                </c:pt>
                <c:pt idx="446">
                  <c:v>5.874106782187257</c:v>
                </c:pt>
                <c:pt idx="447">
                  <c:v>5.870433189263492</c:v>
                </c:pt>
                <c:pt idx="448">
                  <c:v>5.866741302054869</c:v>
                </c:pt>
                <c:pt idx="449">
                  <c:v>5.863031207251063</c:v>
                </c:pt>
                <c:pt idx="450">
                  <c:v>5.859302990751579</c:v>
                </c:pt>
                <c:pt idx="451">
                  <c:v>5.855556737669969</c:v>
                </c:pt>
                <c:pt idx="452">
                  <c:v>5.851792532338058</c:v>
                </c:pt>
                <c:pt idx="453">
                  <c:v>5.8480104583101795</c:v>
                </c:pt>
                <c:pt idx="454">
                  <c:v>5.844210598367336</c:v>
                </c:pt>
                <c:pt idx="455">
                  <c:v>5.840393034521344</c:v>
                </c:pt>
                <c:pt idx="456">
                  <c:v>5.836557848018964</c:v>
                </c:pt>
                <c:pt idx="457">
                  <c:v>5.832705119346002</c:v>
                </c:pt>
                <c:pt idx="458">
                  <c:v>5.828834928231378</c:v>
                </c:pt>
                <c:pt idx="459">
                  <c:v>5.824947353651182</c:v>
                </c:pt>
                <c:pt idx="460">
                  <c:v>5.821042473832677</c:v>
                </c:pt>
                <c:pt idx="461">
                  <c:v>5.817120366258307</c:v>
                </c:pt>
                <c:pt idx="462">
                  <c:v>5.813181107669654</c:v>
                </c:pt>
                <c:pt idx="463">
                  <c:v>5.8092247740714</c:v>
                </c:pt>
                <c:pt idx="464">
                  <c:v>5.805251440735219</c:v>
                </c:pt>
                <c:pt idx="465">
                  <c:v>5.801261182203667</c:v>
                </c:pt>
                <c:pt idx="466">
                  <c:v>5.79725407229407</c:v>
                </c:pt>
                <c:pt idx="467">
                  <c:v>5.7932301841023435</c:v>
                </c:pt>
                <c:pt idx="468">
                  <c:v>5.789189590006796</c:v>
                </c:pt>
                <c:pt idx="469">
                  <c:v>5.785132361671921</c:v>
                </c:pt>
                <c:pt idx="470">
                  <c:v>5.781058570052175</c:v>
                </c:pt>
                <c:pt idx="471">
                  <c:v>5.776968285395685</c:v>
                </c:pt>
                <c:pt idx="472">
                  <c:v>5.772861577247956</c:v>
                </c:pt>
                <c:pt idx="473">
                  <c:v>5.768738514455568</c:v>
                </c:pt>
                <c:pt idx="474">
                  <c:v>5.764599165169819</c:v>
                </c:pt>
                <c:pt idx="475">
                  <c:v>5.760443596850369</c:v>
                </c:pt>
                <c:pt idx="476">
                  <c:v>5.756271876268805</c:v>
                </c:pt>
                <c:pt idx="477">
                  <c:v>5.752084069512266</c:v>
                </c:pt>
                <c:pt idx="478">
                  <c:v>5.7478802419869535</c:v>
                </c:pt>
                <c:pt idx="479">
                  <c:v>5.7436604584217</c:v>
                </c:pt>
                <c:pt idx="480">
                  <c:v>5.739424782871405</c:v>
                </c:pt>
                <c:pt idx="481">
                  <c:v>5.7351732787205565</c:v>
                </c:pt>
                <c:pt idx="482">
                  <c:v>5.730906008686683</c:v>
                </c:pt>
                <c:pt idx="483">
                  <c:v>5.726623034823734</c:v>
                </c:pt>
                <c:pt idx="484">
                  <c:v>5.722324418525502</c:v>
                </c:pt>
                <c:pt idx="485">
                  <c:v>5.718010220528978</c:v>
                </c:pt>
                <c:pt idx="486">
                  <c:v>5.713680500917717</c:v>
                </c:pt>
                <c:pt idx="487">
                  <c:v>5.709335319125133</c:v>
                </c:pt>
                <c:pt idx="488">
                  <c:v>5.70497473393779</c:v>
                </c:pt>
                <c:pt idx="489">
                  <c:v>5.700598803498666</c:v>
                </c:pt>
                <c:pt idx="490">
                  <c:v>5.6962075853104235</c:v>
                </c:pt>
                <c:pt idx="491">
                  <c:v>5.691801136238584</c:v>
                </c:pt>
                <c:pt idx="492">
                  <c:v>5.6873795125147275</c:v>
                </c:pt>
                <c:pt idx="493">
                  <c:v>5.68294276973965</c:v>
                </c:pt>
                <c:pt idx="494">
                  <c:v>5.678490962886522</c:v>
                </c:pt>
                <c:pt idx="495">
                  <c:v>5.674024146303973</c:v>
                </c:pt>
                <c:pt idx="496">
                  <c:v>5.669542373719175</c:v>
                </c:pt>
                <c:pt idx="497">
                  <c:v>5.665045698240915</c:v>
                </c:pt>
                <c:pt idx="498">
                  <c:v>5.660534172362626</c:v>
                </c:pt>
                <c:pt idx="499">
                  <c:v>5.656007847965374</c:v>
                </c:pt>
                <c:pt idx="500">
                  <c:v>5.6514667763208655</c:v>
                </c:pt>
                <c:pt idx="501">
                  <c:v>5.646911008094372</c:v>
                </c:pt>
                <c:pt idx="502">
                  <c:v>5.642340593347691</c:v>
                </c:pt>
                <c:pt idx="503">
                  <c:v>5.637755581542028</c:v>
                </c:pt>
                <c:pt idx="504">
                  <c:v>5.633156021540874</c:v>
                </c:pt>
                <c:pt idx="505">
                  <c:v>5.62854196161285</c:v>
                </c:pt>
                <c:pt idx="506">
                  <c:v>5.623913449434561</c:v>
                </c:pt>
                <c:pt idx="507">
                  <c:v>5.619270532093374</c:v>
                </c:pt>
                <c:pt idx="508">
                  <c:v>5.614613256090189</c:v>
                </c:pt>
                <c:pt idx="509">
                  <c:v>5.609941667342181</c:v>
                </c:pt>
                <c:pt idx="510">
                  <c:v>5.605255811185555</c:v>
                </c:pt>
                <c:pt idx="511">
                  <c:v>5.600555732378212</c:v>
                </c:pt>
                <c:pt idx="512">
                  <c:v>5.595841475102422</c:v>
                </c:pt>
                <c:pt idx="513">
                  <c:v>5.591113082967471</c:v>
                </c:pt>
                <c:pt idx="514">
                  <c:v>5.5863705990122945</c:v>
                </c:pt>
                <c:pt idx="515">
                  <c:v>5.58161406570806</c:v>
                </c:pt>
                <c:pt idx="516">
                  <c:v>5.576843524960716</c:v>
                </c:pt>
                <c:pt idx="517">
                  <c:v>5.572059018113555</c:v>
                </c:pt>
                <c:pt idx="518">
                  <c:v>5.56726058594973</c:v>
                </c:pt>
                <c:pt idx="519">
                  <c:v>5.562448268694744</c:v>
                </c:pt>
                <c:pt idx="520">
                  <c:v>5.557622106018882</c:v>
                </c:pt>
                <c:pt idx="521">
                  <c:v>5.552782137039694</c:v>
                </c:pt>
                <c:pt idx="522">
                  <c:v>5.547928400324376</c:v>
                </c:pt>
                <c:pt idx="523">
                  <c:v>5.543060933892181</c:v>
                </c:pt>
                <c:pt idx="524">
                  <c:v>5.538179775216746</c:v>
                </c:pt>
                <c:pt idx="525">
                  <c:v>5.533284961228449</c:v>
                </c:pt>
                <c:pt idx="526">
                  <c:v>5.528376528316725</c:v>
                </c:pt>
                <c:pt idx="527">
                  <c:v>5.52345451233233</c:v>
                </c:pt>
                <c:pt idx="528">
                  <c:v>5.518518948589601</c:v>
                </c:pt>
                <c:pt idx="529">
                  <c:v>5.513569871868689</c:v>
                </c:pt>
                <c:pt idx="530">
                  <c:v>5.508607316417767</c:v>
                </c:pt>
                <c:pt idx="531">
                  <c:v>5.50363131595521</c:v>
                </c:pt>
                <c:pt idx="532">
                  <c:v>5.498641903671744</c:v>
                </c:pt>
                <c:pt idx="533">
                  <c:v>5.493639112232562</c:v>
                </c:pt>
                <c:pt idx="534">
                  <c:v>5.488622973779443</c:v>
                </c:pt>
                <c:pt idx="535">
                  <c:v>5.48359351993283</c:v>
                </c:pt>
                <c:pt idx="536">
                  <c:v>5.478550781793849</c:v>
                </c:pt>
                <c:pt idx="537">
                  <c:v>5.473494789946354</c:v>
                </c:pt>
                <c:pt idx="538">
                  <c:v>5.468425574458924</c:v>
                </c:pt>
                <c:pt idx="539">
                  <c:v>5.463343164886841</c:v>
                </c:pt>
                <c:pt idx="540">
                  <c:v>5.458247590274005</c:v>
                </c:pt>
                <c:pt idx="541">
                  <c:v>5.453138879154869</c:v>
                </c:pt>
                <c:pt idx="542">
                  <c:v>5.448017059556343</c:v>
                </c:pt>
                <c:pt idx="543">
                  <c:v>5.442882158999643</c:v>
                </c:pt>
                <c:pt idx="544">
                  <c:v>5.437734204502137</c:v>
                </c:pt>
                <c:pt idx="545">
                  <c:v>5.432573222579151</c:v>
                </c:pt>
                <c:pt idx="546">
                  <c:v>5.42739923924577</c:v>
                </c:pt>
                <c:pt idx="547">
                  <c:v>5.422212280018582</c:v>
                </c:pt>
                <c:pt idx="548">
                  <c:v>5.4170123699174235</c:v>
                </c:pt>
                <c:pt idx="549">
                  <c:v>5.411799533467082</c:v>
                </c:pt>
                <c:pt idx="550">
                  <c:v>5.406573794698979</c:v>
                </c:pt>
                <c:pt idx="551">
                  <c:v>5.401335177152835</c:v>
                </c:pt>
                <c:pt idx="552">
                  <c:v>5.396083703878264</c:v>
                </c:pt>
                <c:pt idx="553">
                  <c:v>5.390819397436418</c:v>
                </c:pt>
                <c:pt idx="554">
                  <c:v>5.385542279901529</c:v>
                </c:pt>
                <c:pt idx="555">
                  <c:v>5.3802523728624845</c:v>
                </c:pt>
                <c:pt idx="556">
                  <c:v>5.374949697424321</c:v>
                </c:pt>
                <c:pt idx="557">
                  <c:v>5.369634274209735</c:v>
                </c:pt>
                <c:pt idx="558">
                  <c:v>5.364306123360551</c:v>
                </c:pt>
                <c:pt idx="559">
                  <c:v>5.35896526453916</c:v>
                </c:pt>
                <c:pt idx="560">
                  <c:v>5.3536117169299295</c:v>
                </c:pt>
                <c:pt idx="561">
                  <c:v>5.3482454992405914</c:v>
                </c:pt>
                <c:pt idx="562">
                  <c:v>5.342866629703613</c:v>
                </c:pt>
                <c:pt idx="563">
                  <c:v>5.337475126077517</c:v>
                </c:pt>
                <c:pt idx="564">
                  <c:v>5.33207100564819</c:v>
                </c:pt>
                <c:pt idx="565">
                  <c:v>5.326654285230159</c:v>
                </c:pt>
                <c:pt idx="566">
                  <c:v>5.3212249811678465</c:v>
                </c:pt>
                <c:pt idx="567">
                  <c:v>5.315783109336807</c:v>
                </c:pt>
                <c:pt idx="568">
                  <c:v>5.310328685144892</c:v>
                </c:pt>
                <c:pt idx="569">
                  <c:v>5.304861723533433</c:v>
                </c:pt>
                <c:pt idx="570">
                  <c:v>5.2993822389784</c:v>
                </c:pt>
                <c:pt idx="571">
                  <c:v>5.2938902454914984</c:v>
                </c:pt>
                <c:pt idx="572">
                  <c:v>5.288385756621241</c:v>
                </c:pt>
                <c:pt idx="573">
                  <c:v>5.2828687854540295</c:v>
                </c:pt>
                <c:pt idx="574">
                  <c:v>5.277339344615179</c:v>
                </c:pt>
                <c:pt idx="575">
                  <c:v>5.271797446269915</c:v>
                </c:pt>
                <c:pt idx="576">
                  <c:v>5.266243102124337</c:v>
                </c:pt>
                <c:pt idx="577">
                  <c:v>5.260676323426382</c:v>
                </c:pt>
                <c:pt idx="578">
                  <c:v>5.255097120966726</c:v>
                </c:pt>
                <c:pt idx="579">
                  <c:v>5.249505505079699</c:v>
                </c:pt>
                <c:pt idx="580">
                  <c:v>5.2439014856441</c:v>
                </c:pt>
                <c:pt idx="581">
                  <c:v>5.238285072084062</c:v>
                </c:pt>
                <c:pt idx="582">
                  <c:v>5.2326562733698525</c:v>
                </c:pt>
                <c:pt idx="583">
                  <c:v>5.227015098018636</c:v>
                </c:pt>
                <c:pt idx="584">
                  <c:v>5.221361554095222</c:v>
                </c:pt>
                <c:pt idx="585">
                  <c:v>5.215695649212772</c:v>
                </c:pt>
                <c:pt idx="586">
                  <c:v>5.210017390533513</c:v>
                </c:pt>
                <c:pt idx="587">
                  <c:v>5.2043267847693615</c:v>
                </c:pt>
                <c:pt idx="588">
                  <c:v>5.198623838182572</c:v>
                </c:pt>
                <c:pt idx="589">
                  <c:v>5.192908556586317</c:v>
                </c:pt>
                <c:pt idx="590">
                  <c:v>5.187180945345277</c:v>
                </c:pt>
                <c:pt idx="591">
                  <c:v>5.181441009376173</c:v>
                </c:pt>
                <c:pt idx="592">
                  <c:v>5.175688753148247</c:v>
                </c:pt>
                <c:pt idx="593">
                  <c:v>5.169924180683772</c:v>
                </c:pt>
                <c:pt idx="594">
                  <c:v>5.164147295558493</c:v>
                </c:pt>
                <c:pt idx="595">
                  <c:v>5.158358100902038</c:v>
                </c:pt>
                <c:pt idx="596">
                  <c:v>5.1525565993983005</c:v>
                </c:pt>
                <c:pt idx="597">
                  <c:v>5.1467427932858</c:v>
                </c:pt>
                <c:pt idx="598">
                  <c:v>5.140916684358012</c:v>
                </c:pt>
                <c:pt idx="599">
                  <c:v>5.135078273963656</c:v>
                </c:pt>
                <c:pt idx="600">
                  <c:v>5.129227563006953</c:v>
                </c:pt>
                <c:pt idx="601">
                  <c:v>5.1233645519478594</c:v>
                </c:pt>
                <c:pt idx="602">
                  <c:v>5.117489240802267</c:v>
                </c:pt>
                <c:pt idx="603">
                  <c:v>5.111601629142186</c:v>
                </c:pt>
                <c:pt idx="604">
                  <c:v>5.1057017160958384</c:v>
                </c:pt>
                <c:pt idx="605">
                  <c:v>5.099789500347797</c:v>
                </c:pt>
                <c:pt idx="606">
                  <c:v>5.093864980139048</c:v>
                </c:pt>
                <c:pt idx="607">
                  <c:v>5.087928153267031</c:v>
                </c:pt>
                <c:pt idx="608">
                  <c:v>5.0819790170856205</c:v>
                </c:pt>
                <c:pt idx="609">
                  <c:v>5.076017568505121</c:v>
                </c:pt>
                <c:pt idx="610">
                  <c:v>5.070043803992206</c:v>
                </c:pt>
                <c:pt idx="611">
                  <c:v>5.06405771956982</c:v>
                </c:pt>
                <c:pt idx="612">
                  <c:v>5.058059310817027</c:v>
                </c:pt>
                <c:pt idx="613">
                  <c:v>5.0520485728688795</c:v>
                </c:pt>
                <c:pt idx="614">
                  <c:v>5.046025500416202</c:v>
                </c:pt>
                <c:pt idx="615">
                  <c:v>5.039990087705377</c:v>
                </c:pt>
                <c:pt idx="616">
                  <c:v>5.033942328538051</c:v>
                </c:pt>
                <c:pt idx="617">
                  <c:v>5.027882216270855</c:v>
                </c:pt>
                <c:pt idx="618">
                  <c:v>5.021809743815068</c:v>
                </c:pt>
                <c:pt idx="619">
                  <c:v>5.015724903636234</c:v>
                </c:pt>
                <c:pt idx="620">
                  <c:v>5.009627687753761</c:v>
                </c:pt>
                <c:pt idx="621">
                  <c:v>5.003518087740463</c:v>
                </c:pt>
                <c:pt idx="622">
                  <c:v>4.997396094722109</c:v>
                </c:pt>
                <c:pt idx="623">
                  <c:v>4.991261699376894</c:v>
                </c:pt>
                <c:pt idx="624">
                  <c:v>4.985114891934847</c:v>
                </c:pt>
                <c:pt idx="625">
                  <c:v>4.978955662177307</c:v>
                </c:pt>
                <c:pt idx="626">
                  <c:v>4.972783999436245</c:v>
                </c:pt>
                <c:pt idx="627">
                  <c:v>4.9665998925936155</c:v>
                </c:pt>
                <c:pt idx="628">
                  <c:v>4.960403330080649</c:v>
                </c:pt>
                <c:pt idx="629">
                  <c:v>4.954194299877104</c:v>
                </c:pt>
                <c:pt idx="630">
                  <c:v>4.947972789510499</c:v>
                </c:pt>
                <c:pt idx="631">
                  <c:v>4.941738786055277</c:v>
                </c:pt>
                <c:pt idx="632">
                  <c:v>4.935492276131945</c:v>
                </c:pt>
                <c:pt idx="633">
                  <c:v>4.929233245906185</c:v>
                </c:pt>
                <c:pt idx="634">
                  <c:v>4.922961681087892</c:v>
                </c:pt>
                <c:pt idx="635">
                  <c:v>4.916677566930226</c:v>
                </c:pt>
                <c:pt idx="636">
                  <c:v>4.910380888228553</c:v>
                </c:pt>
                <c:pt idx="637">
                  <c:v>4.904071629319388</c:v>
                </c:pt>
                <c:pt idx="638">
                  <c:v>4.897749774079316</c:v>
                </c:pt>
                <c:pt idx="639">
                  <c:v>4.8914153059238155</c:v>
                </c:pt>
                <c:pt idx="640">
                  <c:v>4.885068207806071</c:v>
                </c:pt>
                <c:pt idx="641">
                  <c:v>4.878708462215741</c:v>
                </c:pt>
                <c:pt idx="642">
                  <c:v>4.872336051177689</c:v>
                </c:pt>
                <c:pt idx="643">
                  <c:v>4.865950956250651</c:v>
                </c:pt>
                <c:pt idx="644">
                  <c:v>4.8595531585258644</c:v>
                </c:pt>
                <c:pt idx="645">
                  <c:v>4.853142638625673</c:v>
                </c:pt>
                <c:pt idx="646">
                  <c:v>4.846719376702051</c:v>
                </c:pt>
                <c:pt idx="647">
                  <c:v>4.840283352435127</c:v>
                </c:pt>
                <c:pt idx="648">
                  <c:v>4.833834545031592</c:v>
                </c:pt>
                <c:pt idx="649">
                  <c:v>4.827372933223135</c:v>
                </c:pt>
                <c:pt idx="650">
                  <c:v>4.820898495264808</c:v>
                </c:pt>
                <c:pt idx="651">
                  <c:v>4.814411208933304</c:v>
                </c:pt>
                <c:pt idx="652">
                  <c:v>4.8079110515252275</c:v>
                </c:pt>
                <c:pt idx="653">
                  <c:v>4.801397999855303</c:v>
                </c:pt>
                <c:pt idx="654">
                  <c:v>4.794872030254567</c:v>
                </c:pt>
                <c:pt idx="655">
                  <c:v>4.788333118568429</c:v>
                </c:pt>
                <c:pt idx="656">
                  <c:v>4.781781240154755</c:v>
                </c:pt>
                <c:pt idx="657">
                  <c:v>4.7752163698818855</c:v>
                </c:pt>
                <c:pt idx="658">
                  <c:v>4.768638482126566</c:v>
                </c:pt>
                <c:pt idx="659">
                  <c:v>4.762047550771883</c:v>
                </c:pt>
                <c:pt idx="660">
                  <c:v>4.75544354920509</c:v>
                </c:pt>
                <c:pt idx="661">
                  <c:v>4.7488264503154</c:v>
                </c:pt>
                <c:pt idx="662">
                  <c:v>4.742196226491756</c:v>
                </c:pt>
                <c:pt idx="663">
                  <c:v>4.735552849620481</c:v>
                </c:pt>
                <c:pt idx="664">
                  <c:v>4.728896291082943</c:v>
                </c:pt>
                <c:pt idx="665">
                  <c:v>4.722226521753091</c:v>
                </c:pt>
                <c:pt idx="666">
                  <c:v>4.715543511995004</c:v>
                </c:pt>
                <c:pt idx="667">
                  <c:v>4.708847231660344</c:v>
                </c:pt>
                <c:pt idx="668">
                  <c:v>4.702137650085721</c:v>
                </c:pt>
                <c:pt idx="669">
                  <c:v>4.695414736090075</c:v>
                </c:pt>
                <c:pt idx="670">
                  <c:v>4.688678457971938</c:v>
                </c:pt>
                <c:pt idx="671">
                  <c:v>4.681928783506638</c:v>
                </c:pt>
                <c:pt idx="672">
                  <c:v>4.6751656799434755</c:v>
                </c:pt>
                <c:pt idx="673">
                  <c:v>4.668389114002794</c:v>
                </c:pt>
                <c:pt idx="674">
                  <c:v>4.661599051873025</c:v>
                </c:pt>
                <c:pt idx="675">
                  <c:v>4.65479545920765</c:v>
                </c:pt>
                <c:pt idx="676">
                  <c:v>4.647978301122078</c:v>
                </c:pt>
                <c:pt idx="677">
                  <c:v>4.641147542190489</c:v>
                </c:pt>
                <c:pt idx="678">
                  <c:v>4.634303146442615</c:v>
                </c:pt>
                <c:pt idx="679">
                  <c:v>4.62744507736041</c:v>
                </c:pt>
                <c:pt idx="680">
                  <c:v>4.62057329787467</c:v>
                </c:pt>
                <c:pt idx="681">
                  <c:v>4.6136877703616035</c:v>
                </c:pt>
                <c:pt idx="682">
                  <c:v>4.606788456639322</c:v>
                </c:pt>
                <c:pt idx="683">
                  <c:v>4.599875317964237</c:v>
                </c:pt>
                <c:pt idx="684">
                  <c:v>4.592948315027386</c:v>
                </c:pt>
                <c:pt idx="685">
                  <c:v>4.5860074079507065</c:v>
                </c:pt>
                <c:pt idx="686">
                  <c:v>4.579052556283226</c:v>
                </c:pt>
                <c:pt idx="687">
                  <c:v>4.572083718997176</c:v>
                </c:pt>
                <c:pt idx="688">
                  <c:v>4.565100854484001</c:v>
                </c:pt>
                <c:pt idx="689">
                  <c:v>4.558103920550319</c:v>
                </c:pt>
                <c:pt idx="690">
                  <c:v>4.5510928744138015</c:v>
                </c:pt>
                <c:pt idx="691">
                  <c:v>4.544067672698957</c:v>
                </c:pt>
                <c:pt idx="692">
                  <c:v>4.5370282714328285</c:v>
                </c:pt>
                <c:pt idx="693">
                  <c:v>4.529974626040621</c:v>
                </c:pt>
                <c:pt idx="694">
                  <c:v>4.5229066913412375</c:v>
                </c:pt>
                <c:pt idx="695">
                  <c:v>4.51582442154274</c:v>
                </c:pt>
                <c:pt idx="696">
                  <c:v>4.508727770237675</c:v>
                </c:pt>
                <c:pt idx="697">
                  <c:v>4.501616690398374</c:v>
                </c:pt>
                <c:pt idx="698">
                  <c:v>4.494491134372116</c:v>
                </c:pt>
                <c:pt idx="699">
                  <c:v>4.487351053876227</c:v>
                </c:pt>
                <c:pt idx="700">
                  <c:v>4.480196399993062</c:v>
                </c:pt>
                <c:pt idx="701">
                  <c:v>4.473027123164888</c:v>
                </c:pt>
                <c:pt idx="702">
                  <c:v>4.465843173188704</c:v>
                </c:pt>
                <c:pt idx="703">
                  <c:v>4.45864449921093</c:v>
                </c:pt>
                <c:pt idx="704">
                  <c:v>4.451431049721997</c:v>
                </c:pt>
                <c:pt idx="705">
                  <c:v>4.444202772550843</c:v>
                </c:pt>
                <c:pt idx="706">
                  <c:v>4.436959614859321</c:v>
                </c:pt>
                <c:pt idx="707">
                  <c:v>4.4297015231364725</c:v>
                </c:pt>
                <c:pt idx="708">
                  <c:v>4.422428443192684</c:v>
                </c:pt>
                <c:pt idx="709">
                  <c:v>4.415140320153776</c:v>
                </c:pt>
                <c:pt idx="710">
                  <c:v>4.407837098454971</c:v>
                </c:pt>
                <c:pt idx="711">
                  <c:v>4.4005187218347</c:v>
                </c:pt>
                <c:pt idx="712">
                  <c:v>4.393185133328353</c:v>
                </c:pt>
                <c:pt idx="713">
                  <c:v>4.385836275261864</c:v>
                </c:pt>
                <c:pt idx="714">
                  <c:v>4.378472089245235</c:v>
                </c:pt>
                <c:pt idx="715">
                  <c:v>4.371092516165881</c:v>
                </c:pt>
                <c:pt idx="716">
                  <c:v>4.363697496181851</c:v>
                </c:pt>
                <c:pt idx="717">
                  <c:v>4.35628696871499</c:v>
                </c:pt>
                <c:pt idx="718">
                  <c:v>4.348860872443884</c:v>
                </c:pt>
                <c:pt idx="719">
                  <c:v>4.341419145296756</c:v>
                </c:pt>
                <c:pt idx="720">
                  <c:v>4.333961724444144</c:v>
                </c:pt>
                <c:pt idx="721">
                  <c:v>4.326488546291518</c:v>
                </c:pt>
                <c:pt idx="722">
                  <c:v>4.318999546471734</c:v>
                </c:pt>
                <c:pt idx="723">
                  <c:v>4.311494659837322</c:v>
                </c:pt>
                <c:pt idx="724">
                  <c:v>4.3039738204526525</c:v>
                </c:pt>
                <c:pt idx="725">
                  <c:v>4.296436961585968</c:v>
                </c:pt>
                <c:pt idx="726">
                  <c:v>4.288884015701242</c:v>
                </c:pt>
                <c:pt idx="727">
                  <c:v>4.2813149144498945</c:v>
                </c:pt>
                <c:pt idx="728">
                  <c:v>4.273729588662374</c:v>
                </c:pt>
                <c:pt idx="729">
                  <c:v>4.266127968339521</c:v>
                </c:pt>
                <c:pt idx="730">
                  <c:v>4.2585099826438455</c:v>
                </c:pt>
                <c:pt idx="731">
                  <c:v>4.250875559890617</c:v>
                </c:pt>
                <c:pt idx="732">
                  <c:v>4.243224627538738</c:v>
                </c:pt>
                <c:pt idx="733">
                  <c:v>4.235557112181505</c:v>
                </c:pt>
                <c:pt idx="734">
                  <c:v>4.22787293953719</c:v>
                </c:pt>
                <c:pt idx="735">
                  <c:v>4.2201720344394245</c:v>
                </c:pt>
                <c:pt idx="736">
                  <c:v>4.212454320827386</c:v>
                </c:pt>
                <c:pt idx="737">
                  <c:v>4.2047197217358585</c:v>
                </c:pt>
                <c:pt idx="738">
                  <c:v>4.196968159285054</c:v>
                </c:pt>
                <c:pt idx="739">
                  <c:v>4.189199554670268</c:v>
                </c:pt>
                <c:pt idx="740">
                  <c:v>4.181413828151309</c:v>
                </c:pt>
                <c:pt idx="741">
                  <c:v>4.173610899041779</c:v>
                </c:pt>
                <c:pt idx="742">
                  <c:v>4.165790685698095</c:v>
                </c:pt>
                <c:pt idx="743">
                  <c:v>4.157953105508348</c:v>
                </c:pt>
                <c:pt idx="744">
                  <c:v>4.1500980748809075</c:v>
                </c:pt>
                <c:pt idx="745">
                  <c:v>4.142225509232851</c:v>
                </c:pt>
                <c:pt idx="746">
                  <c:v>4.1343353229781625</c:v>
                </c:pt>
                <c:pt idx="747">
                  <c:v>4.126427429515651</c:v>
                </c:pt>
                <c:pt idx="748">
                  <c:v>4.11850174121673</c:v>
                </c:pt>
                <c:pt idx="749">
                  <c:v>4.110558169412875</c:v>
                </c:pt>
                <c:pt idx="750">
                  <c:v>4.102596624382922</c:v>
                </c:pt>
                <c:pt idx="751">
                  <c:v>4.094617015340041</c:v>
                </c:pt>
                <c:pt idx="752">
                  <c:v>4.086619250418516</c:v>
                </c:pt>
                <c:pt idx="753">
                  <c:v>4.078603236660223</c:v>
                </c:pt>
                <c:pt idx="754">
                  <c:v>4.0705688800009</c:v>
                </c:pt>
                <c:pt idx="755">
                  <c:v>4.062516085256119</c:v>
                </c:pt>
                <c:pt idx="756">
                  <c:v>4.054444756106949</c:v>
                </c:pt>
                <c:pt idx="757">
                  <c:v>4.046354795085407</c:v>
                </c:pt>
                <c:pt idx="758">
                  <c:v>4.03824610355959</c:v>
                </c:pt>
                <c:pt idx="759">
                  <c:v>4.030118581718511</c:v>
                </c:pt>
                <c:pt idx="760">
                  <c:v>4.021972128556628</c:v>
                </c:pt>
                <c:pt idx="761">
                  <c:v>4.0138066418581015</c:v>
                </c:pt>
                <c:pt idx="762">
                  <c:v>4.00562201818071</c:v>
                </c:pt>
                <c:pt idx="763">
                  <c:v>3.997418152839463</c:v>
                </c:pt>
                <c:pt idx="764">
                  <c:v>3.989194939889862</c:v>
                </c:pt>
                <c:pt idx="765">
                  <c:v>3.980952272110845</c:v>
                </c:pt>
                <c:pt idx="766">
                  <c:v>3.972690040987416</c:v>
                </c:pt>
                <c:pt idx="767">
                  <c:v>3.9644081366928825</c:v>
                </c:pt>
                <c:pt idx="768">
                  <c:v>3.9561064480707353</c:v>
                </c:pt>
                <c:pt idx="769">
                  <c:v>3.9477848626161802</c:v>
                </c:pt>
                <c:pt idx="770">
                  <c:v>3.939443266457312</c:v>
                </c:pt>
                <c:pt idx="771">
                  <c:v>3.931081544335877</c:v>
                </c:pt>
                <c:pt idx="772">
                  <c:v>3.922699579587621</c:v>
                </c:pt>
                <c:pt idx="773">
                  <c:v>3.9142972541223027</c:v>
                </c:pt>
                <c:pt idx="774">
                  <c:v>3.905874448403225</c:v>
                </c:pt>
                <c:pt idx="775">
                  <c:v>3.8974310414264095</c:v>
                </c:pt>
                <c:pt idx="776">
                  <c:v>3.8889669106992644</c:v>
                </c:pt>
                <c:pt idx="777">
                  <c:v>3.8804819322188755</c:v>
                </c:pt>
                <c:pt idx="778">
                  <c:v>3.871975980449819</c:v>
                </c:pt>
                <c:pt idx="779">
                  <c:v>3.863448928301508</c:v>
                </c:pt>
                <c:pt idx="780">
                  <c:v>3.854900647105068</c:v>
                </c:pt>
                <c:pt idx="781">
                  <c:v>3.846331006589693</c:v>
                </c:pt>
                <c:pt idx="782">
                  <c:v>3.837739874858589</c:v>
                </c:pt>
                <c:pt idx="783">
                  <c:v>3.8291271183643016</c:v>
                </c:pt>
                <c:pt idx="784">
                  <c:v>3.820492601883577</c:v>
                </c:pt>
                <c:pt idx="785">
                  <c:v>3.811836188491664</c:v>
                </c:pt>
                <c:pt idx="786">
                  <c:v>3.8031577395361085</c:v>
                </c:pt>
                <c:pt idx="787">
                  <c:v>3.794457114609905</c:v>
                </c:pt>
                <c:pt idx="788">
                  <c:v>3.785734171524126</c:v>
                </c:pt>
                <c:pt idx="789">
                  <c:v>3.7769887662799313</c:v>
                </c:pt>
                <c:pt idx="790">
                  <c:v>3.7682207530399956</c:v>
                </c:pt>
                <c:pt idx="791">
                  <c:v>3.759429984099263</c:v>
                </c:pt>
                <c:pt idx="792">
                  <c:v>3.750616309855099</c:v>
                </c:pt>
                <c:pt idx="793">
                  <c:v>3.741779578776741</c:v>
                </c:pt>
                <c:pt idx="794">
                  <c:v>3.7329196373741427</c:v>
                </c:pt>
                <c:pt idx="795">
                  <c:v>3.7240363301660437</c:v>
                </c:pt>
                <c:pt idx="796">
                  <c:v>3.7151294996473654</c:v>
                </c:pt>
                <c:pt idx="797">
                  <c:v>3.7061989862558535</c:v>
                </c:pt>
                <c:pt idx="798">
                  <c:v>3.6972446283380274</c:v>
                </c:pt>
                <c:pt idx="799">
                  <c:v>3.688266262114268</c:v>
                </c:pt>
                <c:pt idx="800">
                  <c:v>3.6792637216431596</c:v>
                </c:pt>
                <c:pt idx="801">
                  <c:v>3.670236838785017</c:v>
                </c:pt>
                <c:pt idx="802">
                  <c:v>3.661185443164578</c:v>
                </c:pt>
                <c:pt idx="803">
                  <c:v>3.652109362132812</c:v>
                </c:pt>
                <c:pt idx="804">
                  <c:v>3.6430084207278477</c:v>
                </c:pt>
                <c:pt idx="805">
                  <c:v>3.633882441635005</c:v>
                </c:pt>
                <c:pt idx="806">
                  <c:v>3.6247312451458824</c:v>
                </c:pt>
                <c:pt idx="807">
                  <c:v>3.6155546491164947</c:v>
                </c:pt>
                <c:pt idx="808">
                  <c:v>3.60635246892438</c:v>
                </c:pt>
                <c:pt idx="809">
                  <c:v>3.597124517424732</c:v>
                </c:pt>
                <c:pt idx="810">
                  <c:v>3.5878706049054907</c:v>
                </c:pt>
                <c:pt idx="811">
                  <c:v>3.5785905390413126</c:v>
                </c:pt>
                <c:pt idx="812">
                  <c:v>3.569284124846443</c:v>
                </c:pt>
                <c:pt idx="813">
                  <c:v>3.5599511646264888</c:v>
                </c:pt>
                <c:pt idx="814">
                  <c:v>3.550591457928976</c:v>
                </c:pt>
                <c:pt idx="815">
                  <c:v>3.5412048014927056</c:v>
                </c:pt>
                <c:pt idx="816">
                  <c:v>3.531790989195866</c:v>
                </c:pt>
                <c:pt idx="817">
                  <c:v>3.5223498120028602</c:v>
                </c:pt>
                <c:pt idx="818">
                  <c:v>3.5128810579098446</c:v>
                </c:pt>
                <c:pt idx="819">
                  <c:v>3.5033845118888576</c:v>
                </c:pt>
                <c:pt idx="820">
                  <c:v>3.4938599558305476</c:v>
                </c:pt>
                <c:pt idx="821">
                  <c:v>3.4843071684855302</c:v>
                </c:pt>
                <c:pt idx="822">
                  <c:v>3.474725925404162</c:v>
                </c:pt>
                <c:pt idx="823">
                  <c:v>3.4651159988748406</c:v>
                </c:pt>
                <c:pt idx="824">
                  <c:v>3.455477157860682</c:v>
                </c:pt>
                <c:pt idx="825">
                  <c:v>3.4458091679346095</c:v>
                </c:pt>
                <c:pt idx="826">
                  <c:v>3.4361117912127375</c:v>
                </c:pt>
                <c:pt idx="827">
                  <c:v>3.426384786286006</c:v>
                </c:pt>
                <c:pt idx="828">
                  <c:v>3.4166279081500246</c:v>
                </c:pt>
                <c:pt idx="829">
                  <c:v>3.406840908133097</c:v>
                </c:pt>
                <c:pt idx="830">
                  <c:v>3.397023533822338</c:v>
                </c:pt>
                <c:pt idx="831">
                  <c:v>3.387175528987766</c:v>
                </c:pt>
                <c:pt idx="832">
                  <c:v>3.3772966335044163</c:v>
                </c:pt>
                <c:pt idx="833">
                  <c:v>3.3673865832723267</c:v>
                </c:pt>
                <c:pt idx="834">
                  <c:v>3.3574451101343734</c:v>
                </c:pt>
                <c:pt idx="835">
                  <c:v>3.3474719417918677</c:v>
                </c:pt>
                <c:pt idx="836">
                  <c:v>3.337466801717776</c:v>
                </c:pt>
                <c:pt idx="837">
                  <c:v>3.3274294090676526</c:v>
                </c:pt>
                <c:pt idx="838">
                  <c:v>3.317359478587992</c:v>
                </c:pt>
                <c:pt idx="839">
                  <c:v>3.3072567205221115</c:v>
                </c:pt>
                <c:pt idx="840">
                  <c:v>3.297120840513305</c:v>
                </c:pt>
                <c:pt idx="841">
                  <c:v>3.286951539505325</c:v>
                </c:pt>
                <c:pt idx="842">
                  <c:v>3.2767485136400043</c:v>
                </c:pt>
                <c:pt idx="843">
                  <c:v>3.2665114541519737</c:v>
                </c:pt>
                <c:pt idx="844">
                  <c:v>3.2562400472602877</c:v>
                </c:pt>
                <c:pt idx="845">
                  <c:v>3.2459339740569564</c:v>
                </c:pt>
                <c:pt idx="846">
                  <c:v>3.235592910392248</c:v>
                </c:pt>
                <c:pt idx="847">
                  <c:v>3.2252165267565758</c:v>
                </c:pt>
                <c:pt idx="848">
                  <c:v>3.2148044881589093</c:v>
                </c:pt>
                <c:pt idx="849">
                  <c:v>3.2043564540015606</c:v>
                </c:pt>
                <c:pt idx="850">
                  <c:v>3.1938720779512995</c:v>
                </c:pt>
                <c:pt idx="851">
                  <c:v>3.183351007806467</c:v>
                </c:pt>
                <c:pt idx="852">
                  <c:v>3.172792885360138</c:v>
                </c:pt>
                <c:pt idx="853">
                  <c:v>3.1621973462590844</c:v>
                </c:pt>
                <c:pt idx="854">
                  <c:v>3.151564019858423</c:v>
                </c:pt>
                <c:pt idx="855">
                  <c:v>3.140892529071749</c:v>
                </c:pt>
                <c:pt idx="856">
                  <c:v>3.130182490216582</c:v>
                </c:pt>
                <c:pt idx="857">
                  <c:v>3.1194335128550152</c:v>
                </c:pt>
                <c:pt idx="858">
                  <c:v>3.1086451996292883</c:v>
                </c:pt>
                <c:pt idx="859">
                  <c:v>3.097817146092167</c:v>
                </c:pt>
                <c:pt idx="860">
                  <c:v>3.0869489405318475</c:v>
                </c:pt>
                <c:pt idx="861">
                  <c:v>3.0760401637912627</c:v>
                </c:pt>
                <c:pt idx="862">
                  <c:v>3.0650903890814836</c:v>
                </c:pt>
                <c:pt idx="863">
                  <c:v>3.054099181789054</c:v>
                </c:pt>
                <c:pt idx="864">
                  <c:v>3.0430660992769147</c:v>
                </c:pt>
                <c:pt idx="865">
                  <c:v>3.031990690678791</c:v>
                </c:pt>
                <c:pt idx="866">
                  <c:v>3.0208724966866716</c:v>
                </c:pt>
                <c:pt idx="867">
                  <c:v>3.0097110493311265</c:v>
                </c:pt>
                <c:pt idx="868">
                  <c:v>2.9985058717541695</c:v>
                </c:pt>
                <c:pt idx="869">
                  <c:v>2.987256477974377</c:v>
                </c:pt>
                <c:pt idx="870">
                  <c:v>2.9759623726438935</c:v>
                </c:pt>
                <c:pt idx="871">
                  <c:v>2.9646230507970297</c:v>
                </c:pt>
                <c:pt idx="872">
                  <c:v>2.9532379975900156</c:v>
                </c:pt>
                <c:pt idx="873">
                  <c:v>2.9418066880316114</c:v>
                </c:pt>
                <c:pt idx="874">
                  <c:v>2.9303285867042006</c:v>
                </c:pt>
                <c:pt idx="875">
                  <c:v>2.9188031474747835</c:v>
                </c:pt>
                <c:pt idx="876">
                  <c:v>2.907229813195618</c:v>
                </c:pt>
                <c:pt idx="877">
                  <c:v>2.8956080153939596</c:v>
                </c:pt>
                <c:pt idx="878">
                  <c:v>2.883937173950403</c:v>
                </c:pt>
                <c:pt idx="879">
                  <c:v>2.8722166967653364</c:v>
                </c:pt>
                <c:pt idx="880">
                  <c:v>2.8604459794129538</c:v>
                </c:pt>
                <c:pt idx="881">
                  <c:v>2.8486244047822677</c:v>
                </c:pt>
                <c:pt idx="882">
                  <c:v>2.8367513427045337</c:v>
                </c:pt>
                <c:pt idx="883">
                  <c:v>2.8248261495663796</c:v>
                </c:pt>
                <c:pt idx="884">
                  <c:v>2.812848167908048</c:v>
                </c:pt>
                <c:pt idx="885">
                  <c:v>2.800816726006039</c:v>
                </c:pt>
                <c:pt idx="886">
                  <c:v>2.7887311374393318</c:v>
                </c:pt>
                <c:pt idx="887">
                  <c:v>2.776590700638483</c:v>
                </c:pt>
                <c:pt idx="888">
                  <c:v>2.764394698416705</c:v>
                </c:pt>
                <c:pt idx="889">
                  <c:v>2.7521423974820363</c:v>
                </c:pt>
                <c:pt idx="890">
                  <c:v>2.7398330479297486</c:v>
                </c:pt>
                <c:pt idx="891">
                  <c:v>2.7274658827138905</c:v>
                </c:pt>
                <c:pt idx="892">
                  <c:v>2.715040117096927</c:v>
                </c:pt>
                <c:pt idx="893">
                  <c:v>2.702554948076504</c:v>
                </c:pt>
                <c:pt idx="894">
                  <c:v>2.690009553787926</c:v>
                </c:pt>
                <c:pt idx="895">
                  <c:v>2.677403092881288</c:v>
                </c:pt>
                <c:pt idx="896">
                  <c:v>2.66473470387179</c:v>
                </c:pt>
                <c:pt idx="897">
                  <c:v>2.6520035044618875</c:v>
                </c:pt>
                <c:pt idx="898">
                  <c:v>2.639208590833815</c:v>
                </c:pt>
                <c:pt idx="899">
                  <c:v>2.6263490369107103</c:v>
                </c:pt>
                <c:pt idx="900">
                  <c:v>2.6134238935848146</c:v>
                </c:pt>
                <c:pt idx="901">
                  <c:v>2.6004321879108234</c:v>
                </c:pt>
                <c:pt idx="902">
                  <c:v>2.587372922262501</c:v>
                </c:pt>
                <c:pt idx="903">
                  <c:v>2.5742450734504745</c:v>
                </c:pt>
                <c:pt idx="904">
                  <c:v>2.5610475917989195</c:v>
                </c:pt>
                <c:pt idx="905">
                  <c:v>2.5477794001789418</c:v>
                </c:pt>
                <c:pt idx="906">
                  <c:v>2.5344393929960773</c:v>
                </c:pt>
                <c:pt idx="907">
                  <c:v>2.5210264351290244</c:v>
                </c:pt>
                <c:pt idx="908">
                  <c:v>2.5075393608171175</c:v>
                </c:pt>
                <c:pt idx="909">
                  <c:v>2.493976972493055</c:v>
                </c:pt>
                <c:pt idx="910">
                  <c:v>2.4803380395578345</c:v>
                </c:pt>
                <c:pt idx="911">
                  <c:v>2.4666212970942976</c:v>
                </c:pt>
                <c:pt idx="912">
                  <c:v>2.452825444515348</c:v>
                </c:pt>
                <c:pt idx="913">
                  <c:v>2.438949144142936</c:v>
                </c:pt>
                <c:pt idx="914">
                  <c:v>2.4249910197133326</c:v>
                </c:pt>
                <c:pt idx="915">
                  <c:v>2.41094965480393</c:v>
                </c:pt>
                <c:pt idx="916">
                  <c:v>2.396823591176522</c:v>
                </c:pt>
                <c:pt idx="917">
                  <c:v>2.382611327031634</c:v>
                </c:pt>
                <c:pt idx="918">
                  <c:v>2.36831131516783</c:v>
                </c:pt>
                <c:pt idx="919">
                  <c:v>2.353921961039845</c:v>
                </c:pt>
                <c:pt idx="920">
                  <c:v>2.339441620708347</c:v>
                </c:pt>
                <c:pt idx="921">
                  <c:v>2.324868598674124</c:v>
                </c:pt>
                <c:pt idx="922">
                  <c:v>2.3102011455885965</c:v>
                </c:pt>
                <c:pt idx="923">
                  <c:v>2.295437455831577</c:v>
                </c:pt>
                <c:pt idx="924">
                  <c:v>2.280575664947329</c:v>
                </c:pt>
                <c:pt idx="925">
                  <c:v>2.2656138469281064</c:v>
                </c:pt>
                <c:pt idx="926">
                  <c:v>2.2505500113342474</c:v>
                </c:pt>
                <c:pt idx="927">
                  <c:v>2.235382100238646</c:v>
                </c:pt>
                <c:pt idx="928">
                  <c:v>2.220107984982044</c:v>
                </c:pt>
                <c:pt idx="929">
                  <c:v>2.204725462724994</c:v>
                </c:pt>
                <c:pt idx="930">
                  <c:v>2.1892322527805645</c:v>
                </c:pt>
                <c:pt idx="931">
                  <c:v>2.1736259927102424</c:v>
                </c:pt>
                <c:pt idx="932">
                  <c:v>2.1579042341645485</c:v>
                </c:pt>
                <c:pt idx="933">
                  <c:v>2.1420644384472936</c:v>
                </c:pt>
                <c:pt idx="934">
                  <c:v>2.1261039717807932</c:v>
                </c:pt>
                <c:pt idx="935">
                  <c:v>2.110020100247187</c:v>
                </c:pt>
                <c:pt idx="936">
                  <c:v>2.0938099843779483</c:v>
                </c:pt>
                <c:pt idx="937">
                  <c:v>2.0774706733617374</c:v>
                </c:pt>
                <c:pt idx="938">
                  <c:v>2.0609990988368545</c:v>
                </c:pt>
                <c:pt idx="939">
                  <c:v>2.0443920682312022</c:v>
                </c:pt>
                <c:pt idx="940">
                  <c:v>2.0276462576090055</c:v>
                </c:pt>
                <c:pt idx="941">
                  <c:v>2.010758203978912</c:v>
                </c:pt>
                <c:pt idx="942">
                  <c:v>1.993724297012705</c:v>
                </c:pt>
                <c:pt idx="943">
                  <c:v>1.9765407701189461</c:v>
                </c:pt>
                <c:pt idx="944">
                  <c:v>1.9592036908085908</c:v>
                </c:pt>
                <c:pt idx="945">
                  <c:v>1.9417089502831177</c:v>
                </c:pt>
                <c:pt idx="946">
                  <c:v>1.9240522521667502</c:v>
                </c:pt>
                <c:pt idx="947">
                  <c:v>1.906229100295233</c:v>
                </c:pt>
                <c:pt idx="948">
                  <c:v>1.8882347854631025</c:v>
                </c:pt>
                <c:pt idx="949">
                  <c:v>1.870064371018115</c:v>
                </c:pt>
                <c:pt idx="950">
                  <c:v>1.8517126771785748</c:v>
                </c:pt>
                <c:pt idx="951">
                  <c:v>1.833174263931808</c:v>
                </c:pt>
                <c:pt idx="952">
                  <c:v>1.8144434123539133</c:v>
                </c:pt>
                <c:pt idx="953">
                  <c:v>1.795514104168927</c:v>
                </c:pt>
                <c:pt idx="954">
                  <c:v>1.77637999934019</c:v>
                </c:pt>
                <c:pt idx="955">
                  <c:v>1.7570344114570908</c:v>
                </c:pt>
                <c:pt idx="956">
                  <c:v>1.7374702806466302</c:v>
                </c:pt>
                <c:pt idx="957">
                  <c:v>1.717680143698001</c:v>
                </c:pt>
                <c:pt idx="958">
                  <c:v>1.6976561010418398</c:v>
                </c:pt>
                <c:pt idx="959">
                  <c:v>1.677389780169782</c:v>
                </c:pt>
                <c:pt idx="960">
                  <c:v>1.6568722950130985</c:v>
                </c:pt>
                <c:pt idx="961">
                  <c:v>1.636094200721887</c:v>
                </c:pt>
                <c:pt idx="962">
                  <c:v>1.6150454431912211</c:v>
                </c:pt>
                <c:pt idx="963">
                  <c:v>1.593715302568456</c:v>
                </c:pt>
                <c:pt idx="964">
                  <c:v>1.5720923298410718</c:v>
                </c:pt>
                <c:pt idx="965">
                  <c:v>1.5501642754393772</c:v>
                </c:pt>
                <c:pt idx="966">
                  <c:v>1.5279180085900597</c:v>
                </c:pt>
                <c:pt idx="967">
                  <c:v>1.5053394259120305</c:v>
                </c:pt>
                <c:pt idx="968">
                  <c:v>1.4824133474470362</c:v>
                </c:pt>
                <c:pt idx="969">
                  <c:v>1.459123397947003</c:v>
                </c:pt>
                <c:pt idx="970">
                  <c:v>1.4354518707792399</c:v>
                </c:pt>
                <c:pt idx="971">
                  <c:v>1.4113795712330672</c:v>
                </c:pt>
                <c:pt idx="972">
                  <c:v>1.3868856352848884</c:v>
                </c:pt>
                <c:pt idx="973">
                  <c:v>1.3619473189525235</c:v>
                </c:pt>
                <c:pt idx="974">
                  <c:v>1.3365397521862563</c:v>
                </c:pt>
                <c:pt idx="975">
                  <c:v>1.3106356497142437</c:v>
                </c:pt>
                <c:pt idx="976">
                  <c:v>1.2842049692649378</c:v>
                </c:pt>
                <c:pt idx="977">
                  <c:v>1.2572145049663974</c:v>
                </c:pt>
                <c:pt idx="978">
                  <c:v>1.229627400228705</c:v>
                </c:pt>
                <c:pt idx="979">
                  <c:v>1.2014025597194187</c:v>
                </c:pt>
                <c:pt idx="980">
                  <c:v>1.1724939336426214</c:v>
                </c:pt>
                <c:pt idx="981">
                  <c:v>1.1428496386963705</c:v>
                </c:pt>
                <c:pt idx="982">
                  <c:v>1.1124108677063123</c:v>
                </c:pt>
                <c:pt idx="983">
                  <c:v>1.0811105223113875</c:v>
                </c:pt>
                <c:pt idx="984">
                  <c:v>1.0488714775376453</c:v>
                </c:pt>
                <c:pt idx="985">
                  <c:v>1.0156043493583589</c:v>
                </c:pt>
                <c:pt idx="986">
                  <c:v>0.9812045793289589</c:v>
                </c:pt>
                <c:pt idx="987">
                  <c:v>0.9455485621450818</c:v>
                </c:pt>
                <c:pt idx="988">
                  <c:v>0.908488401556047</c:v>
                </c:pt>
                <c:pt idx="989">
                  <c:v>0.8698446494858758</c:v>
                </c:pt>
                <c:pt idx="990">
                  <c:v>0.8293959906342719</c:v>
                </c:pt>
                <c:pt idx="991">
                  <c:v>0.786864137733839</c:v>
                </c:pt>
                <c:pt idx="992">
                  <c:v>0.7418909019622529</c:v>
                </c:pt>
                <c:pt idx="993">
                  <c:v>0.6940018277534564</c:v>
                </c:pt>
                <c:pt idx="994">
                  <c:v>0.6425452986655489</c:v>
                </c:pt>
                <c:pt idx="995">
                  <c:v>0.5865832354422581</c:v>
                </c:pt>
                <c:pt idx="996">
                  <c:v>0.5246759386223601</c:v>
                </c:pt>
                <c:pt idx="997">
                  <c:v>0.4543999515732138</c:v>
                </c:pt>
                <c:pt idx="998">
                  <c:v>0.3710300904440003</c:v>
                </c:pt>
                <c:pt idx="999">
                  <c:v>0.2623678452075279</c:v>
                </c:pt>
                <c:pt idx="1000">
                  <c:v>0</c:v>
                </c:pt>
              </c:numCache>
            </c:numRef>
          </c:yVal>
          <c:smooth val="0"/>
        </c:ser>
        <c:axId val="9465299"/>
        <c:axId val="18078828"/>
      </c:scatterChart>
      <c:valAx>
        <c:axId val="946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čas</a:t>
                </a:r>
              </a:p>
            </c:rich>
          </c:tx>
          <c:layout>
            <c:manualLayout>
              <c:xMode val="factor"/>
              <c:yMode val="factor"/>
              <c:x val="0.098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078828"/>
        <c:crosses val="autoZero"/>
        <c:crossBetween val="midCat"/>
        <c:dispUnits/>
      </c:valAx>
      <c:valAx>
        <c:axId val="18078828"/>
        <c:scaling>
          <c:orientation val="minMax"/>
          <c:max val="14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4652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65"/>
          <c:w val="0.2385"/>
          <c:h val="0.100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190500</xdr:rowOff>
    </xdr:from>
    <xdr:to>
      <xdr:col>9</xdr:col>
      <xdr:colOff>266700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04775" y="190500"/>
        <a:ext cx="5648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514350</xdr:colOff>
      <xdr:row>1</xdr:row>
      <xdr:rowOff>9525</xdr:rowOff>
    </xdr:from>
    <xdr:to>
      <xdr:col>18</xdr:col>
      <xdr:colOff>466725</xdr:colOff>
      <xdr:row>25</xdr:row>
      <xdr:rowOff>152400</xdr:rowOff>
    </xdr:to>
    <xdr:graphicFrame>
      <xdr:nvGraphicFramePr>
        <xdr:cNvPr id="2" name="Chart 4"/>
        <xdr:cNvGraphicFramePr/>
      </xdr:nvGraphicFramePr>
      <xdr:xfrm>
        <a:off x="6000750" y="219075"/>
        <a:ext cx="54387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180975</xdr:rowOff>
    </xdr:from>
    <xdr:to>
      <xdr:col>9</xdr:col>
      <xdr:colOff>209550</xdr:colOff>
      <xdr:row>22</xdr:row>
      <xdr:rowOff>123825</xdr:rowOff>
    </xdr:to>
    <xdr:graphicFrame>
      <xdr:nvGraphicFramePr>
        <xdr:cNvPr id="1" name="Chart 17"/>
        <xdr:cNvGraphicFramePr/>
      </xdr:nvGraphicFramePr>
      <xdr:xfrm>
        <a:off x="200025" y="180975"/>
        <a:ext cx="54959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438150</xdr:colOff>
      <xdr:row>0</xdr:row>
      <xdr:rowOff>190500</xdr:rowOff>
    </xdr:from>
    <xdr:to>
      <xdr:col>18</xdr:col>
      <xdr:colOff>428625</xdr:colOff>
      <xdr:row>22</xdr:row>
      <xdr:rowOff>114300</xdr:rowOff>
    </xdr:to>
    <xdr:graphicFrame>
      <xdr:nvGraphicFramePr>
        <xdr:cNvPr id="2" name="Chart 20"/>
        <xdr:cNvGraphicFramePr/>
      </xdr:nvGraphicFramePr>
      <xdr:xfrm>
        <a:off x="5924550" y="190500"/>
        <a:ext cx="547687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35"/>
  <sheetViews>
    <sheetView tabSelected="1" workbookViewId="0" topLeftCell="A1">
      <selection activeCell="B33" sqref="B33"/>
    </sheetView>
  </sheetViews>
  <sheetFormatPr defaultColWidth="9.140625" defaultRowHeight="24" customHeight="1"/>
  <cols>
    <col min="1" max="19" width="9.140625" style="1" customWidth="1"/>
    <col min="20" max="20" width="11.8515625" style="1" customWidth="1"/>
    <col min="21" max="21" width="13.00390625" style="4" customWidth="1"/>
    <col min="22" max="22" width="9.140625" style="6" customWidth="1"/>
    <col min="23" max="23" width="14.57421875" style="6" bestFit="1" customWidth="1"/>
    <col min="24" max="24" width="9.00390625" style="1" customWidth="1"/>
    <col min="25" max="25" width="3.421875" style="16" customWidth="1"/>
    <col min="26" max="26" width="5.57421875" style="18" customWidth="1"/>
    <col min="27" max="29" width="6.8515625" style="19" customWidth="1"/>
    <col min="30" max="30" width="6.8515625" style="17" customWidth="1"/>
    <col min="31" max="31" width="6.8515625" style="19" customWidth="1"/>
    <col min="32" max="32" width="8.421875" style="19" customWidth="1"/>
    <col min="33" max="39" width="9.140625" style="19" customWidth="1"/>
    <col min="40" max="40" width="9.140625" style="6" customWidth="1"/>
    <col min="41" max="16384" width="9.140625" style="1" customWidth="1"/>
  </cols>
  <sheetData>
    <row r="1" spans="1:21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 t="s">
        <v>93</v>
      </c>
    </row>
    <row r="2" spans="1:20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6" t="s">
        <v>57</v>
      </c>
      <c r="V3" s="6">
        <f>IF(V3&lt;179,V3+0.5,0)</f>
        <v>131.5</v>
      </c>
      <c r="W3" s="1"/>
    </row>
    <row r="4" spans="1:23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 t="s">
        <v>58</v>
      </c>
      <c r="V4" s="1">
        <f>RADIANS(V3)</f>
        <v>2.2951079663725436</v>
      </c>
      <c r="W4" s="1"/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V5" s="6">
        <f>(2/PI())*ASIN(SIN(V4))</f>
        <v>0.5388888888888889</v>
      </c>
      <c r="W5" s="24"/>
    </row>
    <row r="6" spans="1:27" ht="16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 t="s">
        <v>14</v>
      </c>
      <c r="V6" s="25">
        <f>perioda*V5-0.001</f>
        <v>1.9563287115898875</v>
      </c>
      <c r="W6" s="6" t="s">
        <v>16</v>
      </c>
      <c r="X6" s="1">
        <v>0.01</v>
      </c>
      <c r="AA6" s="15" t="s">
        <v>50</v>
      </c>
    </row>
    <row r="7" spans="1:30" ht="16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W7" s="6" t="s">
        <v>55</v>
      </c>
      <c r="X7" s="17">
        <f>SUM(AD25:AD1025)</f>
        <v>3.6321563720224717</v>
      </c>
      <c r="AA7" s="19" t="s">
        <v>51</v>
      </c>
      <c r="AD7" s="17" t="s">
        <v>83</v>
      </c>
    </row>
    <row r="8" spans="1:3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A8" s="17">
        <f>MAX(AF25:AF1025)</f>
        <v>9.493333333333444</v>
      </c>
      <c r="AB8" s="17">
        <v>0</v>
      </c>
      <c r="AC8" s="17"/>
      <c r="AD8" s="17" t="s">
        <v>36</v>
      </c>
      <c r="AE8" s="19" t="s">
        <v>35</v>
      </c>
    </row>
    <row r="9" spans="1:31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A9" s="17">
        <f>MAX(AF25:AF1025)</f>
        <v>9.493333333333444</v>
      </c>
      <c r="AB9" s="20">
        <f>m*g*(2*SQRT(AA9^2+d^2)-AA9-2*d)</f>
        <v>-18.79877073161473</v>
      </c>
      <c r="AC9" s="20"/>
      <c r="AD9" s="19">
        <f>-AE9*h/SQRT(h^2+d^2)</f>
        <v>-2.9711096062688815</v>
      </c>
      <c r="AE9" s="19">
        <f>SQRT(2*g*(2*d+h-2*SQRT(h^2+d^2))*(h^2+d^2)/(3*h^2+d^2))</f>
        <v>4.348860872443884</v>
      </c>
    </row>
    <row r="10" spans="1:20" ht="16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7" ht="1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8" t="s">
        <v>12</v>
      </c>
      <c r="V11" s="7"/>
      <c r="Z11" s="29" t="s">
        <v>59</v>
      </c>
      <c r="AA11" s="30"/>
    </row>
    <row r="12" spans="1:35" ht="16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" t="s">
        <v>7</v>
      </c>
      <c r="W12" s="6">
        <f>m*g*(2*SQRT(ho^2+d^2)-ho-2*d)</f>
        <v>-26.285815777493124</v>
      </c>
      <c r="AA12" s="19" t="s">
        <v>3</v>
      </c>
      <c r="AB12" s="19">
        <f>-d</f>
        <v>-10</v>
      </c>
      <c r="AC12" s="19">
        <f>SQRT(h^2+d^2)-2*d</f>
        <v>-6.156275388786684</v>
      </c>
      <c r="AD12" s="17" t="s">
        <v>64</v>
      </c>
      <c r="AE12" s="19">
        <f>AB13</f>
        <v>-10</v>
      </c>
      <c r="AF12" s="19">
        <f>AC13</f>
        <v>0</v>
      </c>
      <c r="AG12" s="19" t="s">
        <v>61</v>
      </c>
      <c r="AH12" s="19">
        <f>AB14</f>
        <v>0</v>
      </c>
      <c r="AI12" s="19">
        <f>vh</f>
        <v>-9.666666666666782</v>
      </c>
    </row>
    <row r="13" spans="1:35" ht="16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4" t="s">
        <v>8</v>
      </c>
      <c r="W13" s="6">
        <f>-m*g*d*(2-SQRT(3))</f>
        <v>-26.28581577749315</v>
      </c>
      <c r="AA13" s="19" t="s">
        <v>30</v>
      </c>
      <c r="AB13" s="19">
        <f>-d</f>
        <v>-10</v>
      </c>
      <c r="AC13" s="19">
        <v>0</v>
      </c>
      <c r="AD13" s="17" t="s">
        <v>63</v>
      </c>
      <c r="AE13" s="19">
        <f>AB15</f>
        <v>10</v>
      </c>
      <c r="AF13" s="19">
        <f>AC15</f>
        <v>0</v>
      </c>
      <c r="AG13" s="19" t="s">
        <v>67</v>
      </c>
      <c r="AH13" s="19">
        <f>AH12</f>
        <v>0</v>
      </c>
      <c r="AI13" s="19">
        <f>AI12-2</f>
        <v>-11.666666666666782</v>
      </c>
    </row>
    <row r="14" spans="1:35" ht="16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4" t="s">
        <v>6</v>
      </c>
      <c r="AA14" s="19" t="s">
        <v>61</v>
      </c>
      <c r="AB14" s="19">
        <v>0</v>
      </c>
      <c r="AC14" s="19">
        <f>-h</f>
        <v>-9.573333333333446</v>
      </c>
      <c r="AD14" s="17" t="s">
        <v>3</v>
      </c>
      <c r="AE14" s="19">
        <f>AB12</f>
        <v>-10</v>
      </c>
      <c r="AF14" s="19">
        <f>AC12</f>
        <v>-6.156275388786684</v>
      </c>
      <c r="AG14" s="19" t="s">
        <v>68</v>
      </c>
      <c r="AH14" s="19">
        <f>-d/4</f>
        <v>-2.5</v>
      </c>
      <c r="AI14" s="19">
        <f>-ho</f>
        <v>-5.773502691896258</v>
      </c>
    </row>
    <row r="15" spans="1:35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4" t="s">
        <v>9</v>
      </c>
      <c r="V15" s="6">
        <f>ho</f>
        <v>5.773502691896258</v>
      </c>
      <c r="W15" s="6">
        <v>0</v>
      </c>
      <c r="AA15" s="19" t="s">
        <v>60</v>
      </c>
      <c r="AB15" s="19">
        <f>d</f>
        <v>10</v>
      </c>
      <c r="AC15" s="19">
        <v>0</v>
      </c>
      <c r="AD15" s="17" t="s">
        <v>65</v>
      </c>
      <c r="AE15" s="19">
        <f>AE14</f>
        <v>-10</v>
      </c>
      <c r="AF15" s="19">
        <f>AF14-1.51</f>
        <v>-7.6662753887866835</v>
      </c>
      <c r="AH15" s="19">
        <f>d/4</f>
        <v>2.5</v>
      </c>
      <c r="AI15" s="19">
        <f>AI14</f>
        <v>-5.773502691896258</v>
      </c>
    </row>
    <row r="16" spans="1:35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4" t="s">
        <v>10</v>
      </c>
      <c r="V16" s="6">
        <f>ho</f>
        <v>5.773502691896258</v>
      </c>
      <c r="W16" s="6">
        <f>W12</f>
        <v>-26.285815777493124</v>
      </c>
      <c r="AA16" s="19" t="s">
        <v>4</v>
      </c>
      <c r="AB16" s="19">
        <f>d</f>
        <v>10</v>
      </c>
      <c r="AC16" s="19">
        <f>SQRT(h^2+d^2)-2*d</f>
        <v>-6.156275388786684</v>
      </c>
      <c r="AD16" s="17" t="s">
        <v>4</v>
      </c>
      <c r="AE16" s="19">
        <f>AB16</f>
        <v>10</v>
      </c>
      <c r="AF16" s="19">
        <f>AC16</f>
        <v>-6.156275388786684</v>
      </c>
      <c r="AG16" s="19" t="s">
        <v>69</v>
      </c>
      <c r="AH16" s="19">
        <f>AH14</f>
        <v>-2.5</v>
      </c>
      <c r="AI16" s="19">
        <f>-hm</f>
        <v>-13.333333333333334</v>
      </c>
    </row>
    <row r="17" spans="1:35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" t="s">
        <v>11</v>
      </c>
      <c r="V17" s="6">
        <f>hm</f>
        <v>13.333333333333334</v>
      </c>
      <c r="W17" s="6">
        <v>0</v>
      </c>
      <c r="AA17" s="19" t="s">
        <v>62</v>
      </c>
      <c r="AB17" s="19">
        <v>0</v>
      </c>
      <c r="AC17" s="19">
        <f>-hm-2</f>
        <v>-15.333333333333334</v>
      </c>
      <c r="AD17" s="17" t="s">
        <v>66</v>
      </c>
      <c r="AE17" s="19">
        <f>AB16</f>
        <v>10</v>
      </c>
      <c r="AF17" s="19">
        <f>AC16-1.5</f>
        <v>-7.656275388786684</v>
      </c>
      <c r="AH17" s="19">
        <f>AH15</f>
        <v>2.5</v>
      </c>
      <c r="AI17" s="19">
        <f>AI16</f>
        <v>-13.333333333333334</v>
      </c>
    </row>
    <row r="18" spans="1:29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4" t="s">
        <v>26</v>
      </c>
      <c r="V18" s="6">
        <f>V16</f>
        <v>5.773502691896258</v>
      </c>
      <c r="W18" s="6">
        <f>W16*1.1</f>
        <v>-28.91439735524244</v>
      </c>
      <c r="AA18" s="19" t="s">
        <v>5</v>
      </c>
      <c r="AB18" s="19">
        <v>0</v>
      </c>
      <c r="AC18" s="19">
        <v>0</v>
      </c>
    </row>
    <row r="19" spans="1:23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4" t="s">
        <v>27</v>
      </c>
      <c r="V19" s="6">
        <f>hm</f>
        <v>13.333333333333334</v>
      </c>
      <c r="W19" s="6">
        <v>0</v>
      </c>
    </row>
    <row r="20" spans="1:30" ht="16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AD20" s="17" t="s">
        <v>56</v>
      </c>
    </row>
    <row r="21" spans="1:37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Z21" s="18" t="s">
        <v>18</v>
      </c>
      <c r="AA21" s="17">
        <f>hm/1000</f>
        <v>0.013333333333333334</v>
      </c>
      <c r="AD21" s="17" t="s">
        <v>55</v>
      </c>
      <c r="AF21" s="27" t="s">
        <v>74</v>
      </c>
      <c r="AI21" s="36" t="s">
        <v>87</v>
      </c>
      <c r="AK21" s="19" t="s">
        <v>90</v>
      </c>
    </row>
    <row r="22" spans="1:37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Z22" s="21" t="s">
        <v>48</v>
      </c>
      <c r="AD22" s="17">
        <f>SUM(AD25:AD2023)</f>
        <v>3.6321563720224717</v>
      </c>
      <c r="AF22" s="17">
        <f>MAX(AF25:AF1025)</f>
        <v>9.493333333333444</v>
      </c>
      <c r="AI22" s="19">
        <v>2</v>
      </c>
      <c r="AK22" s="19">
        <f>3*SQRT(3)/4</f>
        <v>1.299038105676658</v>
      </c>
    </row>
    <row r="23" spans="1:37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5" t="s">
        <v>17</v>
      </c>
      <c r="AJ23" s="19" t="s">
        <v>88</v>
      </c>
      <c r="AK23" s="19" t="s">
        <v>89</v>
      </c>
    </row>
    <row r="24" spans="1:37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" t="s">
        <v>13</v>
      </c>
      <c r="V24" s="6">
        <f>hm/100</f>
        <v>0.13333333333333333</v>
      </c>
      <c r="Z24" s="18" t="s">
        <v>23</v>
      </c>
      <c r="AA24" s="19" t="s">
        <v>49</v>
      </c>
      <c r="AB24" s="18" t="s">
        <v>35</v>
      </c>
      <c r="AC24" s="18" t="s">
        <v>36</v>
      </c>
      <c r="AD24" s="17" t="s">
        <v>16</v>
      </c>
      <c r="AE24" s="19" t="s">
        <v>14</v>
      </c>
      <c r="AF24" s="19" t="s">
        <v>52</v>
      </c>
      <c r="AH24" s="19">
        <v>0</v>
      </c>
      <c r="AI24" s="19">
        <f>-ho/AI$22</f>
        <v>-2.886751345948129</v>
      </c>
      <c r="AJ24" s="19">
        <f aca="true" t="shared" si="0" ref="AJ24:AJ44">ho+AI24</f>
        <v>2.886751345948129</v>
      </c>
      <c r="AK24" s="19">
        <f aca="true" t="shared" si="1" ref="AK24:AK44">$W$16+(AK$22/d)*AI24^2</f>
        <v>-25.203284022762574</v>
      </c>
    </row>
    <row r="25" spans="1:37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 t="s">
        <v>15</v>
      </c>
      <c r="L25" s="2"/>
      <c r="M25" s="2"/>
      <c r="N25" s="2"/>
      <c r="O25" s="2"/>
      <c r="P25" s="2"/>
      <c r="Q25" s="2"/>
      <c r="R25" s="2"/>
      <c r="S25" s="2"/>
      <c r="T25" s="2"/>
      <c r="Z25" s="18">
        <f>0</f>
        <v>0</v>
      </c>
      <c r="AA25" s="19">
        <v>0</v>
      </c>
      <c r="AB25" s="19">
        <f>SQRT(2*g*(2*d+AA25-2*SQRT(AA25^2+d^2))*(AA25^2+d^2)/(3*AA25^2+d^2))</f>
        <v>0</v>
      </c>
      <c r="AC25" s="19">
        <f aca="true" t="shared" si="2" ref="AC25:AC88">-AB25*AA25/SQRT(AA25^2+d^2)</f>
        <v>0</v>
      </c>
      <c r="AD25" s="17">
        <v>0</v>
      </c>
      <c r="AE25" s="19">
        <v>0</v>
      </c>
      <c r="AF25" s="23">
        <f aca="true" t="shared" si="3" ref="AF25:AF88">IF(čas&gt;=AE25,AA25,0)</f>
        <v>0</v>
      </c>
      <c r="AH25" s="19">
        <f>AH24+1</f>
        <v>1</v>
      </c>
      <c r="AI25" s="19">
        <f aca="true" t="shared" si="4" ref="AI25:AI44">AI24+2*ho/(20*AI$22)</f>
        <v>-2.598076211353316</v>
      </c>
      <c r="AJ25" s="19">
        <f t="shared" si="0"/>
        <v>3.175426480542942</v>
      </c>
      <c r="AK25" s="19">
        <f t="shared" si="1"/>
        <v>-25.408965056161378</v>
      </c>
    </row>
    <row r="26" spans="1:37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">
        <v>0</v>
      </c>
      <c r="V26" s="8">
        <f aca="true" t="shared" si="5" ref="V26:V57">U26*V$24</f>
        <v>0</v>
      </c>
      <c r="W26" s="6">
        <f aca="true" t="shared" si="6" ref="W26:W89">m*g*(2*SQRT(V26^2+d^2)-V26-2*d)</f>
        <v>0</v>
      </c>
      <c r="Z26" s="18">
        <f>Z25+1</f>
        <v>1</v>
      </c>
      <c r="AA26" s="19">
        <f aca="true" t="shared" si="7" ref="AA26:AA89">AA25+AA$21</f>
        <v>0.013333333333333334</v>
      </c>
      <c r="AB26" s="19">
        <f aca="true" t="shared" si="8" ref="AB26:AB88">SQRT(2*g*(2*d+AA26-2*SQRT(AA26^2+d^2))*(AA26^2+d^2)/(3*AA26^2+d^2))</f>
        <v>0.5111264728683</v>
      </c>
      <c r="AC26" s="19">
        <f t="shared" si="2"/>
        <v>-0.0006815013580456844</v>
      </c>
      <c r="AD26" s="17">
        <f aca="true" t="shared" si="9" ref="AD26:AD89">AA$21/AB26</f>
        <v>0.026086172485863167</v>
      </c>
      <c r="AE26" s="19">
        <f>AE25+AD26</f>
        <v>0.026086172485863167</v>
      </c>
      <c r="AF26" s="23">
        <f t="shared" si="3"/>
        <v>0.013333333333333334</v>
      </c>
      <c r="AH26" s="19">
        <f aca="true" t="shared" si="10" ref="AH26:AH44">AH25+1</f>
        <v>2</v>
      </c>
      <c r="AI26" s="19">
        <f t="shared" si="4"/>
        <v>-2.309401076758503</v>
      </c>
      <c r="AJ26" s="19">
        <f t="shared" si="0"/>
        <v>3.4641016151377553</v>
      </c>
      <c r="AK26" s="19">
        <f t="shared" si="1"/>
        <v>-25.592995454465573</v>
      </c>
    </row>
    <row r="27" spans="1:37" ht="16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>
        <f>U26+1</f>
        <v>1</v>
      </c>
      <c r="V27" s="8">
        <f t="shared" si="5"/>
        <v>0.13333333333333333</v>
      </c>
      <c r="W27" s="6">
        <f t="shared" si="6"/>
        <v>-1.2905607750422234</v>
      </c>
      <c r="Z27" s="18">
        <f aca="true" t="shared" si="11" ref="Z27:Z90">Z26+1</f>
        <v>2</v>
      </c>
      <c r="AA27" s="19">
        <f t="shared" si="7"/>
        <v>0.02666666666666667</v>
      </c>
      <c r="AB27" s="19">
        <f t="shared" si="8"/>
        <v>0.722355439804268</v>
      </c>
      <c r="AC27" s="19">
        <f t="shared" si="2"/>
        <v>-0.0019262743238481837</v>
      </c>
      <c r="AD27" s="17">
        <f t="shared" si="9"/>
        <v>0.018458133764378076</v>
      </c>
      <c r="AE27" s="19">
        <f aca="true" t="shared" si="12" ref="AE27:AE90">AE26+AD27</f>
        <v>0.04454430625024124</v>
      </c>
      <c r="AF27" s="23">
        <f t="shared" si="3"/>
        <v>0.02666666666666667</v>
      </c>
      <c r="AH27" s="19">
        <f t="shared" si="10"/>
        <v>3</v>
      </c>
      <c r="AI27" s="19">
        <f t="shared" si="4"/>
        <v>-2.02072594216369</v>
      </c>
      <c r="AJ27" s="19">
        <f t="shared" si="0"/>
        <v>3.7527767497325684</v>
      </c>
      <c r="AK27" s="19">
        <f t="shared" si="1"/>
        <v>-25.755375217675155</v>
      </c>
    </row>
    <row r="28" spans="1:37" ht="25.5" customHeight="1">
      <c r="A28" s="2"/>
      <c r="B28" s="2"/>
      <c r="C28" s="2"/>
      <c r="D28" s="2"/>
      <c r="E28" s="2"/>
      <c r="F28" s="3" t="s">
        <v>85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">
        <f>U27+1</f>
        <v>2</v>
      </c>
      <c r="V28" s="8">
        <f t="shared" si="5"/>
        <v>0.26666666666666666</v>
      </c>
      <c r="W28" s="6">
        <f t="shared" si="6"/>
        <v>-2.5462523973702065</v>
      </c>
      <c r="Z28" s="18">
        <f t="shared" si="11"/>
        <v>3</v>
      </c>
      <c r="AA28" s="19">
        <f t="shared" si="7"/>
        <v>0.04</v>
      </c>
      <c r="AB28" s="19">
        <f t="shared" si="8"/>
        <v>0.8841016913292642</v>
      </c>
      <c r="AC28" s="19">
        <f t="shared" si="2"/>
        <v>-0.0035363784744024246</v>
      </c>
      <c r="AD28" s="17">
        <f t="shared" si="9"/>
        <v>0.015081221384483957</v>
      </c>
      <c r="AE28" s="19">
        <f t="shared" si="12"/>
        <v>0.0596255276347252</v>
      </c>
      <c r="AF28" s="23">
        <f t="shared" si="3"/>
        <v>0.04</v>
      </c>
      <c r="AH28" s="19">
        <f t="shared" si="10"/>
        <v>4</v>
      </c>
      <c r="AI28" s="19">
        <f t="shared" si="4"/>
        <v>-1.732050807568877</v>
      </c>
      <c r="AJ28" s="19">
        <f t="shared" si="0"/>
        <v>4.0414518843273814</v>
      </c>
      <c r="AK28" s="19">
        <f t="shared" si="1"/>
        <v>-25.896104345790125</v>
      </c>
    </row>
    <row r="29" spans="1:37" ht="25.5" customHeight="1">
      <c r="A29" s="2"/>
      <c r="B29" s="2"/>
      <c r="C29" s="2"/>
      <c r="D29" s="2"/>
      <c r="E29" s="3"/>
      <c r="F29" s="3" t="s">
        <v>92</v>
      </c>
      <c r="G29" s="2"/>
      <c r="H29" s="2"/>
      <c r="I29" s="2"/>
      <c r="J29" s="2"/>
      <c r="K29" s="2"/>
      <c r="L29" s="2"/>
      <c r="M29" s="2"/>
      <c r="N29" s="2"/>
      <c r="O29" s="2"/>
      <c r="P29" s="37" t="s">
        <v>86</v>
      </c>
      <c r="Q29" s="2"/>
      <c r="R29" s="2"/>
      <c r="S29" s="2"/>
      <c r="T29" s="2"/>
      <c r="U29" s="4">
        <f aca="true" t="shared" si="13" ref="U29:U92">U28+1</f>
        <v>3</v>
      </c>
      <c r="V29" s="8">
        <f t="shared" si="5"/>
        <v>0.4</v>
      </c>
      <c r="W29" s="6">
        <f t="shared" si="6"/>
        <v>-3.7671027338229535</v>
      </c>
      <c r="Z29" s="18">
        <f t="shared" si="11"/>
        <v>4</v>
      </c>
      <c r="AA29" s="19">
        <f t="shared" si="7"/>
        <v>0.05333333333333334</v>
      </c>
      <c r="AB29" s="19">
        <f t="shared" si="8"/>
        <v>1.020176471835774</v>
      </c>
      <c r="AC29" s="19">
        <f t="shared" si="2"/>
        <v>-0.0054408638025003064</v>
      </c>
      <c r="AD29" s="17">
        <f t="shared" si="9"/>
        <v>0.01306963422645931</v>
      </c>
      <c r="AE29" s="19">
        <f t="shared" si="12"/>
        <v>0.0726951618611845</v>
      </c>
      <c r="AF29" s="23">
        <f t="shared" si="3"/>
        <v>0.05333333333333334</v>
      </c>
      <c r="AH29" s="19">
        <f t="shared" si="10"/>
        <v>5</v>
      </c>
      <c r="AI29" s="19">
        <f t="shared" si="4"/>
        <v>-1.443375672974064</v>
      </c>
      <c r="AJ29" s="19">
        <f t="shared" si="0"/>
        <v>4.3301270189221945</v>
      </c>
      <c r="AK29" s="19">
        <f t="shared" si="1"/>
        <v>-26.015182838810485</v>
      </c>
    </row>
    <row r="30" spans="1:37" ht="25.5" customHeight="1">
      <c r="A30" s="2"/>
      <c r="B30" s="2"/>
      <c r="C30" s="2"/>
      <c r="D30" s="2"/>
      <c r="E30" s="2"/>
      <c r="F30" s="3" t="s">
        <v>91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">
        <f t="shared" si="13"/>
        <v>4</v>
      </c>
      <c r="V30" s="8">
        <f t="shared" si="5"/>
        <v>0.5333333333333333</v>
      </c>
      <c r="W30" s="6">
        <f t="shared" si="6"/>
        <v>-4.9531581467358325</v>
      </c>
      <c r="Z30" s="18">
        <f t="shared" si="11"/>
        <v>5</v>
      </c>
      <c r="AA30" s="19">
        <f t="shared" si="7"/>
        <v>0.06666666666666667</v>
      </c>
      <c r="AB30" s="19">
        <f t="shared" si="8"/>
        <v>1.1398090281794573</v>
      </c>
      <c r="AC30" s="19">
        <f t="shared" si="2"/>
        <v>-0.007598557999561426</v>
      </c>
      <c r="AD30" s="17">
        <f t="shared" si="9"/>
        <v>0.011697866049218613</v>
      </c>
      <c r="AE30" s="19">
        <f t="shared" si="12"/>
        <v>0.08439302791040312</v>
      </c>
      <c r="AF30" s="23">
        <f t="shared" si="3"/>
        <v>0.06666666666666667</v>
      </c>
      <c r="AH30" s="19">
        <f t="shared" si="10"/>
        <v>6</v>
      </c>
      <c r="AI30" s="19">
        <f t="shared" si="4"/>
        <v>-1.1547005383792512</v>
      </c>
      <c r="AJ30" s="19">
        <f t="shared" si="0"/>
        <v>4.618802153517007</v>
      </c>
      <c r="AK30" s="19">
        <f t="shared" si="1"/>
        <v>-26.112610696736237</v>
      </c>
    </row>
    <row r="31" spans="1:37" ht="22.5" customHeight="1">
      <c r="A31" s="2"/>
      <c r="B31" s="2"/>
      <c r="C31" s="10" t="s">
        <v>84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>
        <f t="shared" si="13"/>
        <v>5</v>
      </c>
      <c r="V31" s="8">
        <f t="shared" si="5"/>
        <v>0.6666666666666666</v>
      </c>
      <c r="W31" s="6">
        <f t="shared" si="6"/>
        <v>-6.104483370882374</v>
      </c>
      <c r="Z31" s="18">
        <f t="shared" si="11"/>
        <v>6</v>
      </c>
      <c r="AA31" s="19">
        <f t="shared" si="7"/>
        <v>0.08</v>
      </c>
      <c r="AB31" s="19">
        <f t="shared" si="8"/>
        <v>1.2477356040466248</v>
      </c>
      <c r="AC31" s="19">
        <f t="shared" si="2"/>
        <v>-0.00998156542738972</v>
      </c>
      <c r="AD31" s="17">
        <f t="shared" si="9"/>
        <v>0.010686024579318729</v>
      </c>
      <c r="AE31" s="19">
        <f t="shared" si="12"/>
        <v>0.09507905248972186</v>
      </c>
      <c r="AF31" s="23">
        <f t="shared" si="3"/>
        <v>0.08</v>
      </c>
      <c r="AH31" s="19">
        <f t="shared" si="10"/>
        <v>7</v>
      </c>
      <c r="AI31" s="19">
        <f t="shared" si="4"/>
        <v>-0.8660254037844384</v>
      </c>
      <c r="AJ31" s="19">
        <f t="shared" si="0"/>
        <v>4.90747728811182</v>
      </c>
      <c r="AK31" s="19">
        <f t="shared" si="1"/>
        <v>-26.188387919567376</v>
      </c>
    </row>
    <row r="32" spans="1:37" ht="21" customHeight="1" thickBot="1">
      <c r="A32" s="2"/>
      <c r="B32" s="33" t="s">
        <v>0</v>
      </c>
      <c r="C32" s="33" t="s">
        <v>1</v>
      </c>
      <c r="D32" s="33" t="s">
        <v>2</v>
      </c>
      <c r="E32" s="10"/>
      <c r="F32" s="11" t="s">
        <v>14</v>
      </c>
      <c r="G32" s="11" t="s">
        <v>52</v>
      </c>
      <c r="H32" s="11" t="s">
        <v>78</v>
      </c>
      <c r="I32" s="11" t="s">
        <v>79</v>
      </c>
      <c r="J32" s="11" t="s">
        <v>38</v>
      </c>
      <c r="K32" s="11" t="s">
        <v>39</v>
      </c>
      <c r="L32" s="11" t="s">
        <v>40</v>
      </c>
      <c r="M32" s="11" t="s">
        <v>81</v>
      </c>
      <c r="N32" s="11" t="s">
        <v>80</v>
      </c>
      <c r="O32" s="11" t="s">
        <v>82</v>
      </c>
      <c r="P32" s="2"/>
      <c r="Q32" s="2"/>
      <c r="R32" s="2"/>
      <c r="S32" s="2"/>
      <c r="T32" s="2"/>
      <c r="U32" s="4">
        <f t="shared" si="13"/>
        <v>6</v>
      </c>
      <c r="V32" s="8">
        <f t="shared" si="5"/>
        <v>0.8</v>
      </c>
      <c r="W32" s="6">
        <f t="shared" si="6"/>
        <v>-7.221161342260049</v>
      </c>
      <c r="Z32" s="18">
        <f t="shared" si="11"/>
        <v>7</v>
      </c>
      <c r="AA32" s="19">
        <f t="shared" si="7"/>
        <v>0.09333333333333334</v>
      </c>
      <c r="AB32" s="19">
        <f t="shared" si="8"/>
        <v>1.3467713973187108</v>
      </c>
      <c r="AC32" s="19">
        <f t="shared" si="2"/>
        <v>-0.012569318923228</v>
      </c>
      <c r="AD32" s="17">
        <f t="shared" si="9"/>
        <v>0.009900220156055206</v>
      </c>
      <c r="AE32" s="19">
        <f t="shared" si="12"/>
        <v>0.10497927264577707</v>
      </c>
      <c r="AF32" s="23">
        <f t="shared" si="3"/>
        <v>0.09333333333333334</v>
      </c>
      <c r="AH32" s="19">
        <f t="shared" si="10"/>
        <v>8</v>
      </c>
      <c r="AI32" s="19">
        <f t="shared" si="4"/>
        <v>-0.5773502691896255</v>
      </c>
      <c r="AJ32" s="19">
        <f t="shared" si="0"/>
        <v>5.196152422706633</v>
      </c>
      <c r="AK32" s="19">
        <f t="shared" si="1"/>
        <v>-26.242514507303902</v>
      </c>
    </row>
    <row r="33" spans="1:37" ht="21" customHeight="1" thickBot="1" thickTop="1">
      <c r="A33" s="2"/>
      <c r="B33" s="34">
        <v>10</v>
      </c>
      <c r="C33" s="34">
        <v>1</v>
      </c>
      <c r="D33" s="34">
        <v>9.81</v>
      </c>
      <c r="E33" s="10"/>
      <c r="F33" s="12">
        <f>čas</f>
        <v>1.9563287115898875</v>
      </c>
      <c r="G33" s="12">
        <f>h</f>
        <v>9.493333333333444</v>
      </c>
      <c r="H33" s="12">
        <f>AC12</f>
        <v>-6.156275388786684</v>
      </c>
      <c r="I33" s="12">
        <f>AB9</f>
        <v>-18.79877073161473</v>
      </c>
      <c r="J33" s="12">
        <f>d/SQRT(3)</f>
        <v>5.773502691896258</v>
      </c>
      <c r="K33" s="12">
        <f>4*B33/3</f>
        <v>13.333333333333334</v>
      </c>
      <c r="L33" s="12">
        <f>W16</f>
        <v>-26.285815777493124</v>
      </c>
      <c r="M33" s="12">
        <f>-AB9</f>
        <v>18.79877073161473</v>
      </c>
      <c r="N33" s="12">
        <f>AD9</f>
        <v>-2.9711096062688815</v>
      </c>
      <c r="O33" s="12">
        <f>AE9</f>
        <v>4.348860872443884</v>
      </c>
      <c r="P33" s="2"/>
      <c r="Q33" s="2"/>
      <c r="R33" s="2"/>
      <c r="S33" s="2"/>
      <c r="T33" s="2"/>
      <c r="U33" s="4">
        <f t="shared" si="13"/>
        <v>7</v>
      </c>
      <c r="V33" s="8">
        <f t="shared" si="5"/>
        <v>0.9333333333333333</v>
      </c>
      <c r="W33" s="6">
        <f t="shared" si="6"/>
        <v>-8.303292979771534</v>
      </c>
      <c r="Z33" s="18">
        <f t="shared" si="11"/>
        <v>8</v>
      </c>
      <c r="AA33" s="19">
        <f t="shared" si="7"/>
        <v>0.10666666666666667</v>
      </c>
      <c r="AB33" s="19">
        <f t="shared" si="8"/>
        <v>1.4387516974988288</v>
      </c>
      <c r="AC33" s="19">
        <f t="shared" si="2"/>
        <v>-0.015345811791969663</v>
      </c>
      <c r="AD33" s="17">
        <f t="shared" si="9"/>
        <v>0.009267292859853733</v>
      </c>
      <c r="AE33" s="19">
        <f t="shared" si="12"/>
        <v>0.11424656550563081</v>
      </c>
      <c r="AF33" s="23">
        <f t="shared" si="3"/>
        <v>0.10666666666666667</v>
      </c>
      <c r="AH33" s="19">
        <f t="shared" si="10"/>
        <v>9</v>
      </c>
      <c r="AI33" s="19">
        <f t="shared" si="4"/>
        <v>-0.2886751345948126</v>
      </c>
      <c r="AJ33" s="19">
        <f t="shared" si="0"/>
        <v>5.484827557301446</v>
      </c>
      <c r="AK33" s="19">
        <f t="shared" si="1"/>
        <v>-26.27499045994582</v>
      </c>
    </row>
    <row r="34" spans="1:37" ht="16.5" customHeight="1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">
        <f t="shared" si="13"/>
        <v>8</v>
      </c>
      <c r="V34" s="8">
        <f t="shared" si="5"/>
        <v>1.0666666666666667</v>
      </c>
      <c r="W34" s="6">
        <f t="shared" si="6"/>
        <v>-9.350996921135478</v>
      </c>
      <c r="Z34" s="18">
        <f t="shared" si="11"/>
        <v>9</v>
      </c>
      <c r="AA34" s="19">
        <f t="shared" si="7"/>
        <v>0.12000000000000001</v>
      </c>
      <c r="AB34" s="19">
        <f t="shared" si="8"/>
        <v>1.5249519912528986</v>
      </c>
      <c r="AC34" s="19">
        <f t="shared" si="2"/>
        <v>-0.01829810647879359</v>
      </c>
      <c r="AD34" s="17">
        <f t="shared" si="9"/>
        <v>0.008743444652561608</v>
      </c>
      <c r="AE34" s="19">
        <f t="shared" si="12"/>
        <v>0.12299001015819241</v>
      </c>
      <c r="AF34" s="23">
        <f t="shared" si="3"/>
        <v>0.12000000000000001</v>
      </c>
      <c r="AH34" s="19">
        <f t="shared" si="10"/>
        <v>10</v>
      </c>
      <c r="AI34" s="19">
        <f t="shared" si="4"/>
        <v>0</v>
      </c>
      <c r="AJ34" s="19">
        <f t="shared" si="0"/>
        <v>5.773502691896258</v>
      </c>
      <c r="AK34" s="19">
        <f t="shared" si="1"/>
        <v>-26.285815777493124</v>
      </c>
    </row>
    <row r="35" spans="1:37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>
        <f>U34+1</f>
        <v>9</v>
      </c>
      <c r="V35" s="8">
        <f t="shared" si="5"/>
        <v>1.2</v>
      </c>
      <c r="W35" s="6">
        <f t="shared" si="6"/>
        <v>-10.36440921462555</v>
      </c>
      <c r="Z35" s="18">
        <f>Z34+1</f>
        <v>10</v>
      </c>
      <c r="AA35" s="19">
        <f t="shared" si="7"/>
        <v>0.13333333333333333</v>
      </c>
      <c r="AB35" s="19">
        <f t="shared" si="8"/>
        <v>1.6063014372072164</v>
      </c>
      <c r="AC35" s="19">
        <f t="shared" si="2"/>
        <v>-0.021415448985227587</v>
      </c>
      <c r="AD35" s="17">
        <f t="shared" si="9"/>
        <v>0.0083006420989794</v>
      </c>
      <c r="AE35" s="19">
        <f>AE34+AD35</f>
        <v>0.13129065225717182</v>
      </c>
      <c r="AF35" s="23">
        <f t="shared" si="3"/>
        <v>0.13333333333333333</v>
      </c>
      <c r="AH35" s="19">
        <f t="shared" si="10"/>
        <v>11</v>
      </c>
      <c r="AI35" s="19">
        <f t="shared" si="4"/>
        <v>0.2886751345948129</v>
      </c>
      <c r="AJ35" s="19">
        <f t="shared" si="0"/>
        <v>6.062177826491071</v>
      </c>
      <c r="AK35" s="19">
        <f t="shared" si="1"/>
        <v>-26.27499045994582</v>
      </c>
    </row>
    <row r="36" spans="1:37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">
        <f>U35+1</f>
        <v>10</v>
      </c>
      <c r="V36" s="8">
        <f t="shared" si="5"/>
        <v>1.3333333333333333</v>
      </c>
      <c r="W36" s="6">
        <f t="shared" si="6"/>
        <v>-11.34368296848603</v>
      </c>
      <c r="Z36" s="18">
        <f>Z35+1</f>
        <v>11</v>
      </c>
      <c r="AA36" s="19">
        <f t="shared" si="7"/>
        <v>0.14666666666666667</v>
      </c>
      <c r="AB36" s="19">
        <f t="shared" si="8"/>
        <v>1.6835018280771117</v>
      </c>
      <c r="AC36" s="19">
        <f t="shared" si="2"/>
        <v>-0.02468870488054815</v>
      </c>
      <c r="AD36" s="17">
        <f t="shared" si="9"/>
        <v>0.007919999319847848</v>
      </c>
      <c r="AE36" s="19">
        <f>AE35+AD36</f>
        <v>0.13921065157701967</v>
      </c>
      <c r="AF36" s="23">
        <f t="shared" si="3"/>
        <v>0.14666666666666667</v>
      </c>
      <c r="AH36" s="19">
        <f t="shared" si="10"/>
        <v>12</v>
      </c>
      <c r="AI36" s="19">
        <f t="shared" si="4"/>
        <v>0.5773502691896258</v>
      </c>
      <c r="AJ36" s="19">
        <f t="shared" si="0"/>
        <v>6.350852961085884</v>
      </c>
      <c r="AK36" s="19">
        <f t="shared" si="1"/>
        <v>-26.242514507303902</v>
      </c>
    </row>
    <row r="37" spans="1:37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">
        <f t="shared" si="13"/>
        <v>11</v>
      </c>
      <c r="V37" s="8">
        <f t="shared" si="5"/>
        <v>1.4666666666666666</v>
      </c>
      <c r="W37" s="6">
        <f t="shared" si="6"/>
        <v>-12.288987960101016</v>
      </c>
      <c r="Z37" s="18">
        <f t="shared" si="11"/>
        <v>12</v>
      </c>
      <c r="AA37" s="19">
        <f t="shared" si="7"/>
        <v>0.16</v>
      </c>
      <c r="AB37" s="19">
        <f t="shared" si="8"/>
        <v>1.757098651787329</v>
      </c>
      <c r="AC37" s="19">
        <f t="shared" si="2"/>
        <v>-0.028109980581330345</v>
      </c>
      <c r="AD37" s="17">
        <f t="shared" si="9"/>
        <v>0.007588266782727654</v>
      </c>
      <c r="AE37" s="19">
        <f t="shared" si="12"/>
        <v>0.14679891835974732</v>
      </c>
      <c r="AF37" s="23">
        <f t="shared" si="3"/>
        <v>0.16</v>
      </c>
      <c r="AH37" s="19">
        <f t="shared" si="10"/>
        <v>13</v>
      </c>
      <c r="AI37" s="19">
        <f t="shared" si="4"/>
        <v>0.8660254037844388</v>
      </c>
      <c r="AJ37" s="19">
        <f t="shared" si="0"/>
        <v>6.6395280956806975</v>
      </c>
      <c r="AK37" s="19">
        <f t="shared" si="1"/>
        <v>-26.188387919567376</v>
      </c>
    </row>
    <row r="38" spans="1:37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4">
        <f t="shared" si="13"/>
        <v>12</v>
      </c>
      <c r="V38" s="8">
        <f t="shared" si="5"/>
        <v>1.6</v>
      </c>
      <c r="W38" s="6">
        <f t="shared" si="6"/>
        <v>-13.200510207201736</v>
      </c>
      <c r="Z38" s="18">
        <f t="shared" si="11"/>
        <v>13</v>
      </c>
      <c r="AA38" s="19">
        <f t="shared" si="7"/>
        <v>0.17333333333333334</v>
      </c>
      <c r="AB38" s="19">
        <f t="shared" si="8"/>
        <v>1.8275259096310195</v>
      </c>
      <c r="AC38" s="19">
        <f t="shared" si="2"/>
        <v>-0.03167235823221789</v>
      </c>
      <c r="AD38" s="17">
        <f t="shared" si="9"/>
        <v>0.0072958381947237924</v>
      </c>
      <c r="AE38" s="19">
        <f t="shared" si="12"/>
        <v>0.1540947565544711</v>
      </c>
      <c r="AF38" s="23">
        <f t="shared" si="3"/>
        <v>0.17333333333333334</v>
      </c>
      <c r="AH38" s="19">
        <f t="shared" si="10"/>
        <v>14</v>
      </c>
      <c r="AI38" s="19">
        <f t="shared" si="4"/>
        <v>1.1547005383792517</v>
      </c>
      <c r="AJ38" s="19">
        <f t="shared" si="0"/>
        <v>6.92820323027551</v>
      </c>
      <c r="AK38" s="19">
        <f t="shared" si="1"/>
        <v>-26.112610696736237</v>
      </c>
    </row>
    <row r="39" spans="1:37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4">
        <f t="shared" si="13"/>
        <v>13</v>
      </c>
      <c r="V39" s="8">
        <f t="shared" si="5"/>
        <v>1.7333333333333334</v>
      </c>
      <c r="W39" s="6">
        <f t="shared" si="6"/>
        <v>-14.0784515035803</v>
      </c>
      <c r="Z39" s="18">
        <f t="shared" si="11"/>
        <v>14</v>
      </c>
      <c r="AA39" s="19">
        <f t="shared" si="7"/>
        <v>0.18666666666666668</v>
      </c>
      <c r="AB39" s="19">
        <f t="shared" si="8"/>
        <v>1.8951356474952148</v>
      </c>
      <c r="AC39" s="19">
        <f t="shared" si="2"/>
        <v>-0.03536970376822242</v>
      </c>
      <c r="AD39" s="17">
        <f t="shared" si="9"/>
        <v>0.0070355561887909665</v>
      </c>
      <c r="AE39" s="19">
        <f t="shared" si="12"/>
        <v>0.16113031274326206</v>
      </c>
      <c r="AF39" s="23">
        <f t="shared" si="3"/>
        <v>0.18666666666666668</v>
      </c>
      <c r="AH39" s="19">
        <f t="shared" si="10"/>
        <v>15</v>
      </c>
      <c r="AI39" s="19">
        <f t="shared" si="4"/>
        <v>1.4433756729740645</v>
      </c>
      <c r="AJ39" s="19">
        <f t="shared" si="0"/>
        <v>7.216878364870323</v>
      </c>
      <c r="AK39" s="19">
        <f t="shared" si="1"/>
        <v>-26.015182838810485</v>
      </c>
    </row>
    <row r="40" spans="1:37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4">
        <f t="shared" si="13"/>
        <v>14</v>
      </c>
      <c r="V40" s="8">
        <f t="shared" si="5"/>
        <v>1.8666666666666667</v>
      </c>
      <c r="W40" s="6">
        <f t="shared" si="6"/>
        <v>-14.923028921936687</v>
      </c>
      <c r="Z40" s="18">
        <f t="shared" si="11"/>
        <v>15</v>
      </c>
      <c r="AA40" s="19">
        <f t="shared" si="7"/>
        <v>0.2</v>
      </c>
      <c r="AB40" s="19">
        <f t="shared" si="8"/>
        <v>1.9602181285345899</v>
      </c>
      <c r="AC40" s="19">
        <f t="shared" si="2"/>
        <v>-0.0391965240496556</v>
      </c>
      <c r="AD40" s="17">
        <f t="shared" si="9"/>
        <v>0.006801964097383898</v>
      </c>
      <c r="AE40" s="19">
        <f t="shared" si="12"/>
        <v>0.16793227684064596</v>
      </c>
      <c r="AF40" s="23">
        <f t="shared" si="3"/>
        <v>0.2</v>
      </c>
      <c r="AH40" s="19">
        <f t="shared" si="10"/>
        <v>16</v>
      </c>
      <c r="AI40" s="19">
        <f t="shared" si="4"/>
        <v>1.7320508075688774</v>
      </c>
      <c r="AJ40" s="19">
        <f t="shared" si="0"/>
        <v>7.505553499465136</v>
      </c>
      <c r="AK40" s="19">
        <f t="shared" si="1"/>
        <v>-25.896104345790125</v>
      </c>
    </row>
    <row r="41" spans="1:37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4">
        <f t="shared" si="13"/>
        <v>15</v>
      </c>
      <c r="V41" s="8">
        <f t="shared" si="5"/>
        <v>2</v>
      </c>
      <c r="W41" s="6">
        <f t="shared" si="6"/>
        <v>-15.734474286619138</v>
      </c>
      <c r="Z41" s="18">
        <f t="shared" si="11"/>
        <v>16</v>
      </c>
      <c r="AA41" s="19">
        <f t="shared" si="7"/>
        <v>0.21333333333333335</v>
      </c>
      <c r="AB41" s="19">
        <f t="shared" si="8"/>
        <v>2.023016036002261</v>
      </c>
      <c r="AC41" s="19">
        <f t="shared" si="2"/>
        <v>-0.043147858016789796</v>
      </c>
      <c r="AD41" s="17">
        <f t="shared" si="9"/>
        <v>0.0065908193983878205</v>
      </c>
      <c r="AE41" s="19">
        <f t="shared" si="12"/>
        <v>0.17452309623903378</v>
      </c>
      <c r="AF41" s="23">
        <f t="shared" si="3"/>
        <v>0.21333333333333335</v>
      </c>
      <c r="AH41" s="19">
        <f t="shared" si="10"/>
        <v>17</v>
      </c>
      <c r="AI41" s="19">
        <f t="shared" si="4"/>
        <v>2.0207259421636903</v>
      </c>
      <c r="AJ41" s="19">
        <f t="shared" si="0"/>
        <v>7.794228634059948</v>
      </c>
      <c r="AK41" s="19">
        <f t="shared" si="1"/>
        <v>-25.755375217675155</v>
      </c>
    </row>
    <row r="42" spans="1:37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4">
        <f t="shared" si="13"/>
        <v>16</v>
      </c>
      <c r="V42" s="8">
        <f t="shared" si="5"/>
        <v>2.1333333333333333</v>
      </c>
      <c r="W42" s="6">
        <f t="shared" si="6"/>
        <v>-16.513033619124005</v>
      </c>
      <c r="Z42" s="18">
        <f t="shared" si="11"/>
        <v>17</v>
      </c>
      <c r="AA42" s="19">
        <f t="shared" si="7"/>
        <v>0.22666666666666668</v>
      </c>
      <c r="AB42" s="19">
        <f t="shared" si="8"/>
        <v>2.0837347336167182</v>
      </c>
      <c r="AC42" s="19">
        <f t="shared" si="2"/>
        <v>-0.0472191921004947</v>
      </c>
      <c r="AD42" s="17">
        <f t="shared" si="9"/>
        <v>0.0063987671358680075</v>
      </c>
      <c r="AE42" s="19">
        <f t="shared" si="12"/>
        <v>0.1809218633749018</v>
      </c>
      <c r="AF42" s="23">
        <f t="shared" si="3"/>
        <v>0.22666666666666668</v>
      </c>
      <c r="AH42" s="19">
        <f t="shared" si="10"/>
        <v>18</v>
      </c>
      <c r="AI42" s="19">
        <f t="shared" si="4"/>
        <v>2.3094010767585034</v>
      </c>
      <c r="AJ42" s="19">
        <f t="shared" si="0"/>
        <v>8.082903768654761</v>
      </c>
      <c r="AK42" s="19">
        <f t="shared" si="1"/>
        <v>-25.592995454465573</v>
      </c>
    </row>
    <row r="43" spans="1:37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4">
        <f t="shared" si="13"/>
        <v>17</v>
      </c>
      <c r="V43" s="8">
        <f t="shared" si="5"/>
        <v>2.2666666666666666</v>
      </c>
      <c r="W43" s="6">
        <f t="shared" si="6"/>
        <v>-17.258966559301292</v>
      </c>
      <c r="Z43" s="18">
        <f t="shared" si="11"/>
        <v>18</v>
      </c>
      <c r="AA43" s="19">
        <f t="shared" si="7"/>
        <v>0.24000000000000002</v>
      </c>
      <c r="AB43" s="19">
        <f t="shared" si="8"/>
        <v>2.1425498440814748</v>
      </c>
      <c r="AC43" s="19">
        <f t="shared" si="2"/>
        <v>-0.051406393347983345</v>
      </c>
      <c r="AD43" s="17">
        <f t="shared" si="9"/>
        <v>0.006223114654795544</v>
      </c>
      <c r="AE43" s="19">
        <f t="shared" si="12"/>
        <v>0.18714497802969735</v>
      </c>
      <c r="AF43" s="23">
        <f t="shared" si="3"/>
        <v>0.24000000000000002</v>
      </c>
      <c r="AH43" s="19">
        <f t="shared" si="10"/>
        <v>19</v>
      </c>
      <c r="AI43" s="19">
        <f t="shared" si="4"/>
        <v>2.5980762113533165</v>
      </c>
      <c r="AJ43" s="19">
        <f t="shared" si="0"/>
        <v>8.371578903249574</v>
      </c>
      <c r="AK43" s="19">
        <f t="shared" si="1"/>
        <v>-25.408965056161378</v>
      </c>
    </row>
    <row r="44" spans="1:37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4">
        <f t="shared" si="13"/>
        <v>18</v>
      </c>
      <c r="V44" s="8">
        <f t="shared" si="5"/>
        <v>2.4</v>
      </c>
      <c r="W44" s="6">
        <f t="shared" si="6"/>
        <v>-17.972545765264403</v>
      </c>
      <c r="Z44" s="18">
        <f t="shared" si="11"/>
        <v>19</v>
      </c>
      <c r="AA44" s="19">
        <f t="shared" si="7"/>
        <v>0.25333333333333335</v>
      </c>
      <c r="AB44" s="19">
        <f t="shared" si="8"/>
        <v>2.1996129559547186</v>
      </c>
      <c r="AC44" s="19">
        <f t="shared" si="2"/>
        <v>-0.05570565575861515</v>
      </c>
      <c r="AD44" s="17">
        <f t="shared" si="9"/>
        <v>0.006061672485260546</v>
      </c>
      <c r="AE44" s="19">
        <f t="shared" si="12"/>
        <v>0.1932066505149579</v>
      </c>
      <c r="AF44" s="23">
        <f t="shared" si="3"/>
        <v>0.25333333333333335</v>
      </c>
      <c r="AH44" s="19">
        <f t="shared" si="10"/>
        <v>20</v>
      </c>
      <c r="AI44" s="19">
        <f t="shared" si="4"/>
        <v>2.8867513459481295</v>
      </c>
      <c r="AJ44" s="19">
        <f t="shared" si="0"/>
        <v>8.660254037844387</v>
      </c>
      <c r="AK44" s="19">
        <f t="shared" si="1"/>
        <v>-25.203284022762574</v>
      </c>
    </row>
    <row r="45" spans="1:32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4">
        <f t="shared" si="13"/>
        <v>19</v>
      </c>
      <c r="V45" s="8">
        <f t="shared" si="5"/>
        <v>2.533333333333333</v>
      </c>
      <c r="W45" s="6">
        <f t="shared" si="6"/>
        <v>-18.654056295030507</v>
      </c>
      <c r="Z45" s="18">
        <f t="shared" si="11"/>
        <v>20</v>
      </c>
      <c r="AA45" s="19">
        <f t="shared" si="7"/>
        <v>0.26666666666666666</v>
      </c>
      <c r="AB45" s="19">
        <f t="shared" si="8"/>
        <v>2.2550559947370017</v>
      </c>
      <c r="AC45" s="19">
        <f t="shared" si="2"/>
        <v>-0.060113456651257786</v>
      </c>
      <c r="AD45" s="17">
        <f t="shared" si="9"/>
        <v>0.005912639581656307</v>
      </c>
      <c r="AE45" s="19">
        <f t="shared" si="12"/>
        <v>0.1991192900966142</v>
      </c>
      <c r="AF45" s="23">
        <f t="shared" si="3"/>
        <v>0.26666666666666666</v>
      </c>
    </row>
    <row r="46" spans="1:32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4">
        <f t="shared" si="13"/>
        <v>20</v>
      </c>
      <c r="V46" s="8">
        <f t="shared" si="5"/>
        <v>2.6666666666666665</v>
      </c>
      <c r="W46" s="6">
        <f t="shared" si="6"/>
        <v>-19.303794972918897</v>
      </c>
      <c r="Z46" s="18">
        <f t="shared" si="11"/>
        <v>21</v>
      </c>
      <c r="AA46" s="19">
        <f t="shared" si="7"/>
        <v>0.27999999999999997</v>
      </c>
      <c r="AB46" s="19">
        <f t="shared" si="8"/>
        <v>2.308994621624288</v>
      </c>
      <c r="AC46" s="19">
        <f t="shared" si="2"/>
        <v>-0.0646265207727765</v>
      </c>
      <c r="AD46" s="17">
        <f t="shared" si="9"/>
        <v>0.005774519008603776</v>
      </c>
      <c r="AE46" s="19">
        <f t="shared" si="12"/>
        <v>0.20489380910521798</v>
      </c>
      <c r="AF46" s="23">
        <f t="shared" si="3"/>
        <v>0.27999999999999997</v>
      </c>
    </row>
    <row r="47" spans="1:32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4">
        <f t="shared" si="13"/>
        <v>21</v>
      </c>
      <c r="V47" s="8">
        <f t="shared" si="5"/>
        <v>2.8</v>
      </c>
      <c r="W47" s="6">
        <f t="shared" si="6"/>
        <v>-19.922069743712438</v>
      </c>
      <c r="Z47" s="18">
        <f t="shared" si="11"/>
        <v>22</v>
      </c>
      <c r="AA47" s="19">
        <f t="shared" si="7"/>
        <v>0.2933333333333333</v>
      </c>
      <c r="AB47" s="19">
        <f t="shared" si="8"/>
        <v>2.3615309119672236</v>
      </c>
      <c r="AC47" s="19">
        <f t="shared" si="2"/>
        <v>-0.06924179046600656</v>
      </c>
      <c r="AD47" s="17">
        <f t="shared" si="9"/>
        <v>0.005646054966194062</v>
      </c>
      <c r="AE47" s="19">
        <f t="shared" si="12"/>
        <v>0.21053986407141204</v>
      </c>
      <c r="AF47" s="23">
        <f t="shared" si="3"/>
        <v>0.2933333333333333</v>
      </c>
    </row>
    <row r="48" spans="1:32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4">
        <f t="shared" si="13"/>
        <v>22</v>
      </c>
      <c r="V48" s="8">
        <f t="shared" si="5"/>
        <v>2.933333333333333</v>
      </c>
      <c r="W48" s="6">
        <f t="shared" si="6"/>
        <v>-20.509199017542212</v>
      </c>
      <c r="Z48" s="18">
        <f t="shared" si="11"/>
        <v>23</v>
      </c>
      <c r="AA48" s="19">
        <f t="shared" si="7"/>
        <v>0.3066666666666666</v>
      </c>
      <c r="AB48" s="19">
        <f t="shared" si="8"/>
        <v>2.4127554917137455</v>
      </c>
      <c r="AC48" s="19">
        <f t="shared" si="2"/>
        <v>-0.07395640064186569</v>
      </c>
      <c r="AD48" s="17">
        <f t="shared" si="9"/>
        <v>0.005526185052370499</v>
      </c>
      <c r="AE48" s="19">
        <f t="shared" si="12"/>
        <v>0.21606604912378252</v>
      </c>
      <c r="AF48" s="23">
        <f t="shared" si="3"/>
        <v>0.3066666666666666</v>
      </c>
    </row>
    <row r="49" spans="1:32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4">
        <f t="shared" si="13"/>
        <v>23</v>
      </c>
      <c r="V49" s="8">
        <f t="shared" si="5"/>
        <v>3.0666666666666664</v>
      </c>
      <c r="W49" s="6">
        <f t="shared" si="6"/>
        <v>-21.065511008388924</v>
      </c>
      <c r="Z49" s="18">
        <f t="shared" si="11"/>
        <v>24</v>
      </c>
      <c r="AA49" s="19">
        <f t="shared" si="7"/>
        <v>0.3199999999999999</v>
      </c>
      <c r="AB49" s="19">
        <f t="shared" si="8"/>
        <v>2.462749260190158</v>
      </c>
      <c r="AC49" s="19">
        <f t="shared" si="2"/>
        <v>-0.07876765760434339</v>
      </c>
      <c r="AD49" s="17">
        <f t="shared" si="9"/>
        <v>0.005414003588941823</v>
      </c>
      <c r="AE49" s="19">
        <f t="shared" si="12"/>
        <v>0.22148005271272433</v>
      </c>
      <c r="AF49" s="23">
        <f t="shared" si="3"/>
        <v>0.3199999999999999</v>
      </c>
    </row>
    <row r="50" spans="1:32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4">
        <f t="shared" si="13"/>
        <v>24</v>
      </c>
      <c r="V50" s="8">
        <f t="shared" si="5"/>
        <v>3.2</v>
      </c>
      <c r="W50" s="6">
        <f t="shared" si="6"/>
        <v>-21.591343069008612</v>
      </c>
      <c r="Z50" s="18">
        <f t="shared" si="11"/>
        <v>25</v>
      </c>
      <c r="AA50" s="19">
        <f t="shared" si="7"/>
        <v>0.3333333333333332</v>
      </c>
      <c r="AB50" s="19">
        <f t="shared" si="8"/>
        <v>2.5115847931238813</v>
      </c>
      <c r="AC50" s="19">
        <f t="shared" si="2"/>
        <v>-0.08367302099779851</v>
      </c>
      <c r="AD50" s="17">
        <f t="shared" si="9"/>
        <v>0.00530873310343207</v>
      </c>
      <c r="AE50" s="19">
        <f t="shared" si="12"/>
        <v>0.2267887858161564</v>
      </c>
      <c r="AF50" s="23">
        <f t="shared" si="3"/>
        <v>0.3333333333333332</v>
      </c>
    </row>
    <row r="51" spans="1:32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4">
        <f t="shared" si="13"/>
        <v>25</v>
      </c>
      <c r="V51" s="8">
        <f t="shared" si="5"/>
        <v>3.3333333333333335</v>
      </c>
      <c r="W51" s="6">
        <f t="shared" si="6"/>
        <v>-22.087041024987986</v>
      </c>
      <c r="Z51" s="18">
        <f t="shared" si="11"/>
        <v>26</v>
      </c>
      <c r="AA51" s="19">
        <f t="shared" si="7"/>
        <v>0.3466666666666665</v>
      </c>
      <c r="AB51" s="19">
        <f t="shared" si="8"/>
        <v>2.5593274956085303</v>
      </c>
      <c r="AC51" s="19">
        <f t="shared" si="2"/>
        <v>-0.08867008830858411</v>
      </c>
      <c r="AD51" s="17">
        <f t="shared" si="9"/>
        <v>0.0052097019065405195</v>
      </c>
      <c r="AE51" s="19">
        <f t="shared" si="12"/>
        <v>0.23199848772269693</v>
      </c>
      <c r="AF51" s="23">
        <f t="shared" si="3"/>
        <v>0.3466666666666665</v>
      </c>
    </row>
    <row r="52" spans="1:32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4">
        <f t="shared" si="13"/>
        <v>26</v>
      </c>
      <c r="V52" s="8">
        <f t="shared" si="5"/>
        <v>3.466666666666667</v>
      </c>
      <c r="W52" s="6">
        <f t="shared" si="6"/>
        <v>-22.552958510514387</v>
      </c>
      <c r="Z52" s="18">
        <f t="shared" si="11"/>
        <v>27</v>
      </c>
      <c r="AA52" s="19">
        <f t="shared" si="7"/>
        <v>0.3599999999999998</v>
      </c>
      <c r="AB52" s="19">
        <f t="shared" si="8"/>
        <v>2.6060365574340794</v>
      </c>
      <c r="AC52" s="19">
        <f t="shared" si="2"/>
        <v>-0.093756581474468</v>
      </c>
      <c r="AD52" s="17">
        <f t="shared" si="9"/>
        <v>0.005116326283028593</v>
      </c>
      <c r="AE52" s="19">
        <f t="shared" si="12"/>
        <v>0.23711481400572554</v>
      </c>
      <c r="AF52" s="23">
        <f t="shared" si="3"/>
        <v>0.3599999999999998</v>
      </c>
    </row>
    <row r="53" spans="1:32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4">
        <f t="shared" si="13"/>
        <v>27</v>
      </c>
      <c r="V53" s="8">
        <f t="shared" si="5"/>
        <v>3.6</v>
      </c>
      <c r="W53" s="6">
        <f t="shared" si="6"/>
        <v>-22.989456308315525</v>
      </c>
      <c r="Z53" s="18">
        <f t="shared" si="11"/>
        <v>28</v>
      </c>
      <c r="AA53" s="19">
        <f t="shared" si="7"/>
        <v>0.37333333333333313</v>
      </c>
      <c r="AB53" s="19">
        <f t="shared" si="8"/>
        <v>2.6517657506893926</v>
      </c>
      <c r="AC53" s="19">
        <f t="shared" si="2"/>
        <v>-0.09893033524723194</v>
      </c>
      <c r="AD53" s="17">
        <f t="shared" si="9"/>
        <v>0.00502809621470788</v>
      </c>
      <c r="AE53" s="19">
        <f t="shared" si="12"/>
        <v>0.2421429102204334</v>
      </c>
      <c r="AF53" s="23">
        <f t="shared" si="3"/>
        <v>0.37333333333333313</v>
      </c>
    </row>
    <row r="54" spans="1:32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4">
        <f t="shared" si="13"/>
        <v>28</v>
      </c>
      <c r="V54" s="8">
        <f t="shared" si="5"/>
        <v>3.7333333333333334</v>
      </c>
      <c r="W54" s="6">
        <f t="shared" si="6"/>
        <v>-23.396901696079475</v>
      </c>
      <c r="Z54" s="18">
        <f t="shared" si="11"/>
        <v>29</v>
      </c>
      <c r="AA54" s="19">
        <f t="shared" si="7"/>
        <v>0.38666666666666644</v>
      </c>
      <c r="AB54" s="19">
        <f t="shared" si="8"/>
        <v>2.6965641003548395</v>
      </c>
      <c r="AC54" s="19">
        <f t="shared" si="2"/>
        <v>-0.10418928702416777</v>
      </c>
      <c r="AD54" s="17">
        <f t="shared" si="9"/>
        <v>0.004944563836468344</v>
      </c>
      <c r="AE54" s="19">
        <f t="shared" si="12"/>
        <v>0.24708747405690176</v>
      </c>
      <c r="AF54" s="23">
        <f t="shared" si="3"/>
        <v>0.38666666666666644</v>
      </c>
    </row>
    <row r="55" spans="1:32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4">
        <f t="shared" si="13"/>
        <v>29</v>
      </c>
      <c r="V55" s="8">
        <f t="shared" si="5"/>
        <v>3.8666666666666667</v>
      </c>
      <c r="W55" s="6">
        <f t="shared" si="6"/>
        <v>-23.77566780151352</v>
      </c>
      <c r="Z55" s="18">
        <f t="shared" si="11"/>
        <v>30</v>
      </c>
      <c r="AA55" s="19">
        <f t="shared" si="7"/>
        <v>0.39999999999999974</v>
      </c>
      <c r="AB55" s="19">
        <f t="shared" si="8"/>
        <v>2.7404764517720452</v>
      </c>
      <c r="AC55" s="19">
        <f t="shared" si="2"/>
        <v>-0.10953146791860455</v>
      </c>
      <c r="AD55" s="17">
        <f t="shared" si="9"/>
        <v>0.004865334027851887</v>
      </c>
      <c r="AE55" s="19">
        <f t="shared" si="12"/>
        <v>0.2519528080847537</v>
      </c>
      <c r="AF55" s="23">
        <f t="shared" si="3"/>
        <v>0.39999999999999974</v>
      </c>
    </row>
    <row r="56" spans="1:32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4">
        <f t="shared" si="13"/>
        <v>30</v>
      </c>
      <c r="V56" s="8">
        <f t="shared" si="5"/>
        <v>4</v>
      </c>
      <c r="W56" s="6">
        <f t="shared" si="6"/>
        <v>-24.126132968042075</v>
      </c>
      <c r="Z56" s="18">
        <f t="shared" si="11"/>
        <v>31</v>
      </c>
      <c r="AA56" s="19">
        <f t="shared" si="7"/>
        <v>0.41333333333333305</v>
      </c>
      <c r="AB56" s="19">
        <f t="shared" si="8"/>
        <v>2.783543953742358</v>
      </c>
      <c r="AC56" s="19">
        <f t="shared" si="2"/>
        <v>-0.1149549948821221</v>
      </c>
      <c r="AD56" s="17">
        <f t="shared" si="9"/>
        <v>0.0047900566884913846</v>
      </c>
      <c r="AE56" s="19">
        <f t="shared" si="12"/>
        <v>0.25674286477324504</v>
      </c>
      <c r="AF56" s="23">
        <f t="shared" si="3"/>
        <v>0.41333333333333305</v>
      </c>
    </row>
    <row r="57" spans="1:32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4">
        <f t="shared" si="13"/>
        <v>31</v>
      </c>
      <c r="V57" s="8">
        <f t="shared" si="5"/>
        <v>4.133333333333333</v>
      </c>
      <c r="W57" s="6">
        <f t="shared" si="6"/>
        <v>-24.448680132978275</v>
      </c>
      <c r="Z57" s="18">
        <f t="shared" si="11"/>
        <v>32</v>
      </c>
      <c r="AA57" s="19">
        <f t="shared" si="7"/>
        <v>0.42666666666666636</v>
      </c>
      <c r="AB57" s="19">
        <f t="shared" si="8"/>
        <v>2.825804472103174</v>
      </c>
      <c r="AC57" s="19">
        <f t="shared" si="2"/>
        <v>-0.12045806372460909</v>
      </c>
      <c r="AD57" s="17">
        <f t="shared" si="9"/>
        <v>0.004718420352491578</v>
      </c>
      <c r="AE57" s="19">
        <f t="shared" si="12"/>
        <v>0.26146128512573663</v>
      </c>
      <c r="AF57" s="23">
        <f t="shared" si="3"/>
        <v>0.42666666666666636</v>
      </c>
    </row>
    <row r="58" spans="1:32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4">
        <f t="shared" si="13"/>
        <v>32</v>
      </c>
      <c r="V58" s="8">
        <f aca="true" t="shared" si="14" ref="V58:V89">U58*V$24</f>
        <v>4.266666666666667</v>
      </c>
      <c r="W58" s="6">
        <f t="shared" si="6"/>
        <v>-24.743696219838267</v>
      </c>
      <c r="Z58" s="18">
        <f t="shared" si="11"/>
        <v>33</v>
      </c>
      <c r="AA58" s="19">
        <f t="shared" si="7"/>
        <v>0.43999999999999967</v>
      </c>
      <c r="AB58" s="19">
        <f t="shared" si="8"/>
        <v>2.8672929456380185</v>
      </c>
      <c r="AC58" s="19">
        <f t="shared" si="2"/>
        <v>-0.12603894290500584</v>
      </c>
      <c r="AD58" s="17">
        <f t="shared" si="9"/>
        <v>0.004650146875859751</v>
      </c>
      <c r="AE58" s="19">
        <f t="shared" si="12"/>
        <v>0.26611143200159637</v>
      </c>
      <c r="AF58" s="23">
        <f t="shared" si="3"/>
        <v>0.43999999999999967</v>
      </c>
    </row>
    <row r="59" spans="1:32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4">
        <f t="shared" si="13"/>
        <v>33</v>
      </c>
      <c r="V59" s="8">
        <f t="shared" si="14"/>
        <v>4.4</v>
      </c>
      <c r="W59" s="6">
        <f t="shared" si="6"/>
        <v>-25.011571546296697</v>
      </c>
      <c r="Z59" s="18">
        <f t="shared" si="11"/>
        <v>34</v>
      </c>
      <c r="AA59" s="19">
        <f t="shared" si="7"/>
        <v>0.453333333333333</v>
      </c>
      <c r="AB59" s="19">
        <f t="shared" si="8"/>
        <v>2.9080416938570828</v>
      </c>
      <c r="AC59" s="19">
        <f t="shared" si="2"/>
        <v>-0.13169596798689248</v>
      </c>
      <c r="AD59" s="17">
        <f t="shared" si="9"/>
        <v>0.004584986990213561</v>
      </c>
      <c r="AE59" s="19">
        <f t="shared" si="12"/>
        <v>0.2706964189918099</v>
      </c>
      <c r="AF59" s="23">
        <f t="shared" si="3"/>
        <v>0.453333333333333</v>
      </c>
    </row>
    <row r="60" spans="1:32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4">
        <f t="shared" si="13"/>
        <v>34</v>
      </c>
      <c r="V60" s="8">
        <f t="shared" si="14"/>
        <v>4.533333333333333</v>
      </c>
      <c r="W60" s="6">
        <f t="shared" si="6"/>
        <v>-25.252699249115544</v>
      </c>
      <c r="Z60" s="18">
        <f t="shared" si="11"/>
        <v>35</v>
      </c>
      <c r="AA60" s="19">
        <f t="shared" si="7"/>
        <v>0.4666666666666663</v>
      </c>
      <c r="AB60" s="19">
        <f t="shared" si="8"/>
        <v>2.9480806843754124</v>
      </c>
      <c r="AC60" s="19">
        <f t="shared" si="2"/>
        <v>-0.13742753667035712</v>
      </c>
      <c r="AD60" s="17">
        <f t="shared" si="9"/>
        <v>0.004522716560641951</v>
      </c>
      <c r="AE60" s="19">
        <f t="shared" si="12"/>
        <v>0.27521913555245187</v>
      </c>
      <c r="AF60" s="23">
        <f t="shared" si="3"/>
        <v>0.4666666666666663</v>
      </c>
    </row>
    <row r="61" spans="1:32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4">
        <f t="shared" si="13"/>
        <v>35</v>
      </c>
      <c r="V61" s="8">
        <f t="shared" si="14"/>
        <v>4.666666666666667</v>
      </c>
      <c r="W61" s="6">
        <f t="shared" si="6"/>
        <v>-25.467474727211226</v>
      </c>
      <c r="Z61" s="18">
        <f t="shared" si="11"/>
        <v>36</v>
      </c>
      <c r="AA61" s="19">
        <f t="shared" si="7"/>
        <v>0.4799999999999996</v>
      </c>
      <c r="AB61" s="19">
        <f t="shared" si="8"/>
        <v>2.9874377661905815</v>
      </c>
      <c r="AC61" s="19">
        <f t="shared" si="2"/>
        <v>-0.14323210432558312</v>
      </c>
      <c r="AD61" s="17">
        <f t="shared" si="9"/>
        <v>0.004463133419624428</v>
      </c>
      <c r="AE61" s="19">
        <f t="shared" si="12"/>
        <v>0.2796822689720763</v>
      </c>
      <c r="AF61" s="23">
        <f t="shared" si="3"/>
        <v>0.4799999999999996</v>
      </c>
    </row>
    <row r="62" spans="1:3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4">
        <f t="shared" si="13"/>
        <v>36</v>
      </c>
      <c r="V62" s="8">
        <f t="shared" si="14"/>
        <v>4.8</v>
      </c>
      <c r="W62" s="6">
        <f t="shared" si="6"/>
        <v>-25.656295103861336</v>
      </c>
      <c r="Z62" s="18">
        <f t="shared" si="11"/>
        <v>37</v>
      </c>
      <c r="AA62" s="19">
        <f t="shared" si="7"/>
        <v>0.4933333333333329</v>
      </c>
      <c r="AB62" s="19">
        <f t="shared" si="8"/>
        <v>3.0261388740314223</v>
      </c>
      <c r="AC62" s="19">
        <f t="shared" si="2"/>
        <v>-0.14910817996504705</v>
      </c>
      <c r="AD62" s="17">
        <f t="shared" si="9"/>
        <v>0.0044060546750687175</v>
      </c>
      <c r="AE62" s="19">
        <f t="shared" si="12"/>
        <v>0.28408832364714504</v>
      </c>
      <c r="AF62" s="23">
        <f t="shared" si="3"/>
        <v>0.4933333333333329</v>
      </c>
    </row>
    <row r="63" spans="1:32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4">
        <f t="shared" si="13"/>
        <v>37</v>
      </c>
      <c r="V63" s="8">
        <f t="shared" si="14"/>
        <v>4.933333333333334</v>
      </c>
      <c r="W63" s="6">
        <f t="shared" si="6"/>
        <v>-25.81955870889571</v>
      </c>
      <c r="Z63" s="18">
        <f t="shared" si="11"/>
        <v>38</v>
      </c>
      <c r="AA63" s="19">
        <f t="shared" si="7"/>
        <v>0.5066666666666663</v>
      </c>
      <c r="AB63" s="19">
        <f t="shared" si="8"/>
        <v>3.064208208047703</v>
      </c>
      <c r="AC63" s="19">
        <f t="shared" si="2"/>
        <v>-0.15505432260069807</v>
      </c>
      <c r="AD63" s="17">
        <f t="shared" si="9"/>
        <v>0.00435131441078816</v>
      </c>
      <c r="AE63" s="19">
        <f t="shared" si="12"/>
        <v>0.2884396380579332</v>
      </c>
      <c r="AF63" s="23">
        <f t="shared" si="3"/>
        <v>0.5066666666666663</v>
      </c>
    </row>
    <row r="64" spans="1:32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4">
        <f t="shared" si="13"/>
        <v>38</v>
      </c>
      <c r="V64" s="8">
        <f t="shared" si="14"/>
        <v>5.066666666666666</v>
      </c>
      <c r="W64" s="6">
        <f t="shared" si="6"/>
        <v>-25.95766458156208</v>
      </c>
      <c r="Z64" s="18">
        <f t="shared" si="11"/>
        <v>39</v>
      </c>
      <c r="AA64" s="19">
        <f t="shared" si="7"/>
        <v>0.5199999999999996</v>
      </c>
      <c r="AB64" s="19">
        <f t="shared" si="8"/>
        <v>3.1016683923841453</v>
      </c>
      <c r="AC64" s="19">
        <f t="shared" si="2"/>
        <v>-0.1610691379402495</v>
      </c>
      <c r="AD64" s="17">
        <f t="shared" si="9"/>
        <v>0.0042987617135577996</v>
      </c>
      <c r="AE64" s="19">
        <f t="shared" si="12"/>
        <v>0.292738399771491</v>
      </c>
      <c r="AF64" s="23">
        <f t="shared" si="3"/>
        <v>0.5199999999999996</v>
      </c>
    </row>
    <row r="65" spans="1:32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4">
        <f t="shared" si="13"/>
        <v>39</v>
      </c>
      <c r="V65" s="8">
        <f t="shared" si="14"/>
        <v>5.2</v>
      </c>
      <c r="W65" s="6">
        <f t="shared" si="6"/>
        <v>-26.0710119946101</v>
      </c>
      <c r="Z65" s="18">
        <f t="shared" si="11"/>
        <v>40</v>
      </c>
      <c r="AA65" s="19">
        <f t="shared" si="7"/>
        <v>0.5333333333333329</v>
      </c>
      <c r="AB65" s="19">
        <f t="shared" si="8"/>
        <v>3.138540615596219</v>
      </c>
      <c r="AC65" s="19">
        <f t="shared" si="2"/>
        <v>-0.16715127538325927</v>
      </c>
      <c r="AD65" s="17">
        <f t="shared" si="9"/>
        <v>0.004248258973319177</v>
      </c>
      <c r="AE65" s="19">
        <f t="shared" si="12"/>
        <v>0.2969866587448102</v>
      </c>
      <c r="AF65" s="23">
        <f t="shared" si="3"/>
        <v>0.5333333333333329</v>
      </c>
    </row>
    <row r="66" spans="1:32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4">
        <f t="shared" si="13"/>
        <v>40</v>
      </c>
      <c r="V66" s="8">
        <f t="shared" si="14"/>
        <v>5.333333333333333</v>
      </c>
      <c r="W66" s="6">
        <f t="shared" si="6"/>
        <v>-26.15999999999998</v>
      </c>
      <c r="Z66" s="18">
        <f t="shared" si="11"/>
        <v>41</v>
      </c>
      <c r="AA66" s="19">
        <f t="shared" si="7"/>
        <v>0.5466666666666662</v>
      </c>
      <c r="AB66" s="19">
        <f t="shared" si="8"/>
        <v>3.1748447553872845</v>
      </c>
      <c r="AC66" s="19">
        <f t="shared" si="2"/>
        <v>-0.1732994252830951</v>
      </c>
      <c r="AD66" s="17">
        <f t="shared" si="9"/>
        <v>0.004199680412942542</v>
      </c>
      <c r="AE66" s="19">
        <f t="shared" si="12"/>
        <v>0.3011863391577527</v>
      </c>
      <c r="AF66" s="23">
        <f t="shared" si="3"/>
        <v>0.5466666666666662</v>
      </c>
    </row>
    <row r="67" spans="1:32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4">
        <f t="shared" si="13"/>
        <v>41</v>
      </c>
      <c r="V67" s="8">
        <f t="shared" si="14"/>
        <v>5.466666666666667</v>
      </c>
      <c r="W67" s="6">
        <f t="shared" si="6"/>
        <v>-26.225026996508845</v>
      </c>
      <c r="Z67" s="18">
        <f t="shared" si="11"/>
        <v>42</v>
      </c>
      <c r="AA67" s="19">
        <f t="shared" si="7"/>
        <v>0.5599999999999995</v>
      </c>
      <c r="AB67" s="19">
        <f t="shared" si="8"/>
        <v>3.210599489756045</v>
      </c>
      <c r="AC67" s="19">
        <f t="shared" si="2"/>
        <v>-0.17951231644545235</v>
      </c>
      <c r="AD67" s="17">
        <f t="shared" si="9"/>
        <v>0.004152910811789376</v>
      </c>
      <c r="AE67" s="19">
        <f t="shared" si="12"/>
        <v>0.3053392499695421</v>
      </c>
      <c r="AF67" s="23">
        <f t="shared" si="3"/>
        <v>0.5599999999999995</v>
      </c>
    </row>
    <row r="68" spans="1:32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4">
        <f t="shared" si="13"/>
        <v>42</v>
      </c>
      <c r="V68" s="8">
        <f t="shared" si="14"/>
        <v>5.6</v>
      </c>
      <c r="W68" s="6">
        <f t="shared" si="6"/>
        <v>-26.26649031938549</v>
      </c>
      <c r="Z68" s="18">
        <f t="shared" si="11"/>
        <v>43</v>
      </c>
      <c r="AA68" s="19">
        <f t="shared" si="7"/>
        <v>0.5733333333333328</v>
      </c>
      <c r="AB68" s="19">
        <f t="shared" si="8"/>
        <v>3.2458223963221533</v>
      </c>
      <c r="AC68" s="19">
        <f t="shared" si="2"/>
        <v>-0.1857887138379628</v>
      </c>
      <c r="AD68" s="17">
        <f t="shared" si="9"/>
        <v>0.0041078443935938565</v>
      </c>
      <c r="AE68" s="19">
        <f t="shared" si="12"/>
        <v>0.30944709436313594</v>
      </c>
      <c r="AF68" s="23">
        <f t="shared" si="3"/>
        <v>0.5733333333333328</v>
      </c>
    </row>
    <row r="69" spans="1:32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4">
        <f t="shared" si="13"/>
        <v>43</v>
      </c>
      <c r="V69" s="8">
        <f t="shared" si="14"/>
        <v>5.733333333333333</v>
      </c>
      <c r="W69" s="6">
        <f t="shared" si="6"/>
        <v>-26.284785852090486</v>
      </c>
      <c r="Z69" s="18">
        <f t="shared" si="11"/>
        <v>44</v>
      </c>
      <c r="AA69" s="19">
        <f t="shared" si="7"/>
        <v>0.5866666666666661</v>
      </c>
      <c r="AB69" s="19">
        <f t="shared" si="8"/>
        <v>3.280530041331944</v>
      </c>
      <c r="AC69" s="19">
        <f t="shared" si="2"/>
        <v>-0.1921274164886899</v>
      </c>
      <c r="AD69" s="17">
        <f t="shared" si="9"/>
        <v>0.004064383854238324</v>
      </c>
      <c r="AE69" s="19">
        <f t="shared" si="12"/>
        <v>0.31351147821737424</v>
      </c>
      <c r="AF69" s="23">
        <f t="shared" si="3"/>
        <v>0.5866666666666661</v>
      </c>
    </row>
    <row r="70" spans="21:32" ht="15.75" customHeight="1">
      <c r="U70" s="4">
        <f t="shared" si="13"/>
        <v>44</v>
      </c>
      <c r="V70" s="8">
        <f t="shared" si="14"/>
        <v>5.866666666666666</v>
      </c>
      <c r="W70" s="6">
        <f t="shared" si="6"/>
        <v>-26.28030766005192</v>
      </c>
      <c r="Z70" s="18">
        <f t="shared" si="11"/>
        <v>45</v>
      </c>
      <c r="AA70" s="19">
        <f t="shared" si="7"/>
        <v>0.5999999999999994</v>
      </c>
      <c r="AB70" s="19">
        <f t="shared" si="8"/>
        <v>3.314738059626124</v>
      </c>
      <c r="AC70" s="19">
        <f t="shared" si="2"/>
        <v>-0.19852725555411763</v>
      </c>
      <c r="AD70" s="17">
        <f t="shared" si="9"/>
        <v>0.004022439509092682</v>
      </c>
      <c r="AE70" s="19">
        <f t="shared" si="12"/>
        <v>0.31753391772646694</v>
      </c>
      <c r="AF70" s="23">
        <f t="shared" si="3"/>
        <v>0.5999999999999994</v>
      </c>
    </row>
    <row r="71" spans="21:32" ht="15.75" customHeight="1">
      <c r="U71" s="4">
        <f t="shared" si="13"/>
        <v>45</v>
      </c>
      <c r="V71" s="8">
        <f t="shared" si="14"/>
        <v>6</v>
      </c>
      <c r="W71" s="6">
        <f t="shared" si="6"/>
        <v>-26.2534476462704</v>
      </c>
      <c r="Z71" s="18">
        <f t="shared" si="11"/>
        <v>46</v>
      </c>
      <c r="AA71" s="19">
        <f t="shared" si="7"/>
        <v>0.6133333333333327</v>
      </c>
      <c r="AB71" s="19">
        <f t="shared" si="8"/>
        <v>3.34846122666666</v>
      </c>
      <c r="AC71" s="19">
        <f t="shared" si="2"/>
        <v>-0.20498709253958883</v>
      </c>
      <c r="AD71" s="17">
        <f t="shared" si="9"/>
        <v>0.003981928542922522</v>
      </c>
      <c r="AE71" s="19">
        <f t="shared" si="12"/>
        <v>0.32151584626938945</v>
      </c>
      <c r="AF71" s="23">
        <f t="shared" si="3"/>
        <v>0.6133333333333327</v>
      </c>
    </row>
    <row r="72" spans="21:32" ht="15.75" customHeight="1">
      <c r="U72" s="4">
        <f t="shared" si="13"/>
        <v>46</v>
      </c>
      <c r="V72" s="8">
        <f t="shared" si="14"/>
        <v>6.133333333333333</v>
      </c>
      <c r="W72" s="6">
        <f t="shared" si="6"/>
        <v>-26.204595228520308</v>
      </c>
      <c r="Z72" s="18">
        <f t="shared" si="11"/>
        <v>47</v>
      </c>
      <c r="AA72" s="19">
        <f t="shared" si="7"/>
        <v>0.626666666666666</v>
      </c>
      <c r="AB72" s="19">
        <f t="shared" si="8"/>
        <v>3.381713523566573</v>
      </c>
      <c r="AC72" s="19">
        <f t="shared" si="2"/>
        <v>-0.21150581765723192</v>
      </c>
      <c r="AD72" s="17">
        <f t="shared" si="9"/>
        <v>0.003942774348097689</v>
      </c>
      <c r="AE72" s="19">
        <f t="shared" si="12"/>
        <v>0.32545862061748715</v>
      </c>
      <c r="AF72" s="23">
        <f t="shared" si="3"/>
        <v>0.626666666666666</v>
      </c>
    </row>
    <row r="73" spans="21:32" ht="15.75" customHeight="1">
      <c r="U73" s="4">
        <f t="shared" si="13"/>
        <v>47</v>
      </c>
      <c r="V73" s="8">
        <f t="shared" si="14"/>
        <v>6.266666666666667</v>
      </c>
      <c r="W73" s="6">
        <f t="shared" si="6"/>
        <v>-26.134137037813403</v>
      </c>
      <c r="Z73" s="18">
        <f t="shared" si="11"/>
        <v>48</v>
      </c>
      <c r="AA73" s="19">
        <f t="shared" si="7"/>
        <v>0.6399999999999993</v>
      </c>
      <c r="AB73" s="19">
        <f t="shared" si="8"/>
        <v>3.414508195936068</v>
      </c>
      <c r="AC73" s="19">
        <f t="shared" si="2"/>
        <v>-0.2180823483081404</v>
      </c>
      <c r="AD73" s="17">
        <f t="shared" si="9"/>
        <v>0.003904905939075679</v>
      </c>
      <c r="AE73" s="19">
        <f t="shared" si="12"/>
        <v>0.3293635265565628</v>
      </c>
      <c r="AF73" s="23">
        <f t="shared" si="3"/>
        <v>0.6399999999999993</v>
      </c>
    </row>
    <row r="74" spans="21:32" ht="15.75" customHeight="1">
      <c r="U74" s="4">
        <f t="shared" si="13"/>
        <v>48</v>
      </c>
      <c r="V74" s="8">
        <f t="shared" si="14"/>
        <v>6.4</v>
      </c>
      <c r="W74" s="6">
        <f t="shared" si="6"/>
        <v>-26.0424566377221</v>
      </c>
      <c r="Z74" s="18">
        <f t="shared" si="11"/>
        <v>49</v>
      </c>
      <c r="AA74" s="19">
        <f t="shared" si="7"/>
        <v>0.6533333333333327</v>
      </c>
      <c r="AB74" s="19">
        <f t="shared" si="8"/>
        <v>3.4468578072492284</v>
      </c>
      <c r="AC74" s="19">
        <f t="shared" si="2"/>
        <v>-0.22471562767711295</v>
      </c>
      <c r="AD74" s="17">
        <f t="shared" si="9"/>
        <v>0.003868257432984747</v>
      </c>
      <c r="AE74" s="19">
        <f t="shared" si="12"/>
        <v>0.33323178398954756</v>
      </c>
      <c r="AF74" s="23">
        <f t="shared" si="3"/>
        <v>0.6533333333333327</v>
      </c>
    </row>
    <row r="75" spans="21:32" ht="15.75" customHeight="1">
      <c r="U75" s="4">
        <f t="shared" si="13"/>
        <v>49</v>
      </c>
      <c r="V75" s="8">
        <f t="shared" si="14"/>
        <v>6.533333333333333</v>
      </c>
      <c r="W75" s="6">
        <f t="shared" si="6"/>
        <v>-25.929934264096378</v>
      </c>
      <c r="Z75" s="18">
        <f t="shared" si="11"/>
        <v>50</v>
      </c>
      <c r="AA75" s="19">
        <f t="shared" si="7"/>
        <v>0.666666666666666</v>
      </c>
      <c r="AB75" s="19">
        <f t="shared" si="8"/>
        <v>3.478774287342528</v>
      </c>
      <c r="AC75" s="19">
        <f t="shared" si="2"/>
        <v>-0.23140462342957152</v>
      </c>
      <c r="AD75" s="17">
        <f t="shared" si="9"/>
        <v>0.003832767587666289</v>
      </c>
      <c r="AE75" s="19">
        <f t="shared" si="12"/>
        <v>0.3370645515772138</v>
      </c>
      <c r="AF75" s="23">
        <f t="shared" si="3"/>
        <v>0.666666666666666</v>
      </c>
    </row>
    <row r="76" spans="21:32" ht="15.75" customHeight="1">
      <c r="U76" s="4">
        <f t="shared" si="13"/>
        <v>50</v>
      </c>
      <c r="V76" s="8">
        <f t="shared" si="14"/>
        <v>6.666666666666667</v>
      </c>
      <c r="W76" s="6">
        <f t="shared" si="6"/>
        <v>-25.796946584655117</v>
      </c>
      <c r="Z76" s="18">
        <f t="shared" si="11"/>
        <v>51</v>
      </c>
      <c r="AA76" s="19">
        <f t="shared" si="7"/>
        <v>0.6799999999999993</v>
      </c>
      <c r="AB76" s="19">
        <f t="shared" si="8"/>
        <v>3.5102689765774007</v>
      </c>
      <c r="AC76" s="19">
        <f t="shared" si="2"/>
        <v>-0.23814832650142453</v>
      </c>
      <c r="AD76" s="17">
        <f t="shared" si="9"/>
        <v>0.0037983793898135024</v>
      </c>
      <c r="AE76" s="19">
        <f t="shared" si="12"/>
        <v>0.3408629309670273</v>
      </c>
      <c r="AF76" s="23">
        <f t="shared" si="3"/>
        <v>0.6799999999999993</v>
      </c>
    </row>
    <row r="77" spans="21:32" ht="15.75" customHeight="1">
      <c r="U77" s="4">
        <f t="shared" si="13"/>
        <v>51</v>
      </c>
      <c r="V77" s="8">
        <f t="shared" si="14"/>
        <v>6.8</v>
      </c>
      <c r="W77" s="6">
        <f t="shared" si="6"/>
        <v>-25.643866477885016</v>
      </c>
      <c r="Z77" s="18">
        <f t="shared" si="11"/>
        <v>52</v>
      </c>
      <c r="AA77" s="19">
        <f t="shared" si="7"/>
        <v>0.6933333333333326</v>
      </c>
      <c r="AB77" s="19">
        <f t="shared" si="8"/>
        <v>3.5413526661314805</v>
      </c>
      <c r="AC77" s="19">
        <f t="shared" si="2"/>
        <v>-0.2449457499736268</v>
      </c>
      <c r="AD77" s="17">
        <f t="shared" si="9"/>
        <v>0.003765039686911065</v>
      </c>
      <c r="AE77" s="19">
        <f t="shared" si="12"/>
        <v>0.34462797065393835</v>
      </c>
      <c r="AF77" s="23">
        <f t="shared" si="3"/>
        <v>0.6933333333333326</v>
      </c>
    </row>
    <row r="78" spans="21:32" ht="15.75" customHeight="1">
      <c r="U78" s="4">
        <f t="shared" si="13"/>
        <v>52</v>
      </c>
      <c r="V78" s="8">
        <f t="shared" si="14"/>
        <v>6.933333333333334</v>
      </c>
      <c r="W78" s="6">
        <f t="shared" si="6"/>
        <v>-25.47106283064347</v>
      </c>
      <c r="Z78" s="18">
        <f t="shared" si="11"/>
        <v>53</v>
      </c>
      <c r="AA78" s="19">
        <f t="shared" si="7"/>
        <v>0.7066666666666659</v>
      </c>
      <c r="AB78" s="19">
        <f t="shared" si="8"/>
        <v>3.572035634825754</v>
      </c>
      <c r="AC78" s="19">
        <f t="shared" si="2"/>
        <v>-0.2517959280240911</v>
      </c>
      <c r="AD78" s="17">
        <f t="shared" si="9"/>
        <v>0.003732698857575575</v>
      </c>
      <c r="AE78" s="19">
        <f t="shared" si="12"/>
        <v>0.34836066951151395</v>
      </c>
      <c r="AF78" s="23">
        <f t="shared" si="3"/>
        <v>0.7066666666666659</v>
      </c>
    </row>
    <row r="79" spans="21:32" ht="15.75" customHeight="1">
      <c r="U79" s="4">
        <f t="shared" si="13"/>
        <v>53</v>
      </c>
      <c r="V79" s="8">
        <f t="shared" si="14"/>
        <v>7.066666666666666</v>
      </c>
      <c r="W79" s="6">
        <f t="shared" si="6"/>
        <v>-25.278900353826153</v>
      </c>
      <c r="Z79" s="18">
        <f t="shared" si="11"/>
        <v>54</v>
      </c>
      <c r="AA79" s="19">
        <f t="shared" si="7"/>
        <v>0.7199999999999992</v>
      </c>
      <c r="AB79" s="19">
        <f t="shared" si="8"/>
        <v>3.6023276828447965</v>
      </c>
      <c r="AC79" s="19">
        <f t="shared" si="2"/>
        <v>-0.2586979149503436</v>
      </c>
      <c r="AD79" s="17">
        <f t="shared" si="9"/>
        <v>0.003701310515650775</v>
      </c>
      <c r="AE79" s="19">
        <f t="shared" si="12"/>
        <v>0.3520619800271647</v>
      </c>
      <c r="AF79" s="23">
        <f t="shared" si="3"/>
        <v>0.7199999999999992</v>
      </c>
    </row>
    <row r="80" spans="21:32" ht="15.75" customHeight="1">
      <c r="U80" s="4">
        <f t="shared" si="13"/>
        <v>54</v>
      </c>
      <c r="V80" s="8">
        <f t="shared" si="14"/>
        <v>7.2</v>
      </c>
      <c r="W80" s="6">
        <f t="shared" si="6"/>
        <v>-25.067739415437995</v>
      </c>
      <c r="Z80" s="18">
        <f t="shared" si="11"/>
        <v>55</v>
      </c>
      <c r="AA80" s="19">
        <f t="shared" si="7"/>
        <v>0.7333333333333325</v>
      </c>
      <c r="AB80" s="19">
        <f t="shared" si="8"/>
        <v>3.632238162664711</v>
      </c>
      <c r="AC80" s="19">
        <f t="shared" si="2"/>
        <v>-0.26565078425700367</v>
      </c>
      <c r="AD80" s="17">
        <f t="shared" si="9"/>
        <v>0.003670831244048058</v>
      </c>
      <c r="AE80" s="19">
        <f t="shared" si="12"/>
        <v>0.35573281127121276</v>
      </c>
      <c r="AF80" s="23">
        <f t="shared" si="3"/>
        <v>0.7333333333333325</v>
      </c>
    </row>
    <row r="81" spans="21:32" ht="15.75" customHeight="1">
      <c r="U81" s="4">
        <f t="shared" si="13"/>
        <v>55</v>
      </c>
      <c r="V81" s="8">
        <f t="shared" si="14"/>
        <v>7.333333333333333</v>
      </c>
      <c r="W81" s="6">
        <f t="shared" si="6"/>
        <v>-24.837935890383374</v>
      </c>
      <c r="Z81" s="18">
        <f t="shared" si="11"/>
        <v>56</v>
      </c>
      <c r="AA81" s="19">
        <f t="shared" si="7"/>
        <v>0.7466666666666658</v>
      </c>
      <c r="AB81" s="19">
        <f t="shared" si="8"/>
        <v>3.661776007466352</v>
      </c>
      <c r="AC81" s="19">
        <f t="shared" si="2"/>
        <v>-0.27265362780276026</v>
      </c>
      <c r="AD81" s="17">
        <f t="shared" si="9"/>
        <v>0.003641220354862422</v>
      </c>
      <c r="AE81" s="19">
        <f t="shared" si="12"/>
        <v>0.3593740316260752</v>
      </c>
      <c r="AF81" s="23">
        <f t="shared" si="3"/>
        <v>0.7466666666666658</v>
      </c>
    </row>
    <row r="82" spans="21:32" ht="15.75" customHeight="1">
      <c r="U82" s="4">
        <f t="shared" si="13"/>
        <v>56</v>
      </c>
      <c r="V82" s="8">
        <f t="shared" si="14"/>
        <v>7.466666666666667</v>
      </c>
      <c r="W82" s="6">
        <f t="shared" si="6"/>
        <v>-24.58984102627902</v>
      </c>
      <c r="Z82" s="18">
        <f t="shared" si="11"/>
        <v>57</v>
      </c>
      <c r="AA82" s="19">
        <f t="shared" si="7"/>
        <v>0.7599999999999991</v>
      </c>
      <c r="AB82" s="19">
        <f t="shared" si="8"/>
        <v>3.6909497572794296</v>
      </c>
      <c r="AC82" s="19">
        <f t="shared" si="2"/>
        <v>-0.27970555500204425</v>
      </c>
      <c r="AD82" s="17">
        <f t="shared" si="9"/>
        <v>0.003612439672752747</v>
      </c>
      <c r="AE82" s="19">
        <f t="shared" si="12"/>
        <v>0.36298647129882794</v>
      </c>
      <c r="AF82" s="23">
        <f t="shared" si="3"/>
        <v>0.7599999999999991</v>
      </c>
    </row>
    <row r="83" spans="21:32" ht="15.75" customHeight="1">
      <c r="U83" s="4">
        <f t="shared" si="13"/>
        <v>57</v>
      </c>
      <c r="V83" s="8">
        <f t="shared" si="14"/>
        <v>7.6</v>
      </c>
      <c r="W83" s="6">
        <f t="shared" si="6"/>
        <v>-24.323801324583417</v>
      </c>
      <c r="Z83" s="18">
        <f t="shared" si="11"/>
        <v>58</v>
      </c>
      <c r="AA83" s="19">
        <f t="shared" si="7"/>
        <v>0.7733333333333324</v>
      </c>
      <c r="AB83" s="19">
        <f t="shared" si="8"/>
        <v>3.7197675830750647</v>
      </c>
      <c r="AC83" s="19">
        <f t="shared" si="2"/>
        <v>-0.2868056920770498</v>
      </c>
      <c r="AD83" s="17">
        <f t="shared" si="9"/>
        <v>0.0035844533389666534</v>
      </c>
      <c r="AE83" s="19">
        <f t="shared" si="12"/>
        <v>0.3665709246377946</v>
      </c>
      <c r="AF83" s="23">
        <f t="shared" si="3"/>
        <v>0.7733333333333324</v>
      </c>
    </row>
    <row r="84" spans="21:32" ht="15.75" customHeight="1">
      <c r="U84" s="4">
        <f t="shared" si="13"/>
        <v>58</v>
      </c>
      <c r="V84" s="8">
        <f t="shared" si="14"/>
        <v>7.733333333333333</v>
      </c>
      <c r="W84" s="6">
        <f t="shared" si="6"/>
        <v>-24.04015843633098</v>
      </c>
      <c r="Z84" s="18">
        <f t="shared" si="11"/>
        <v>59</v>
      </c>
      <c r="AA84" s="19">
        <f t="shared" si="7"/>
        <v>0.7866666666666657</v>
      </c>
      <c r="AB84" s="19">
        <f t="shared" si="8"/>
        <v>3.748237309000258</v>
      </c>
      <c r="AC84" s="19">
        <f t="shared" si="2"/>
        <v>-0.2939531813561816</v>
      </c>
      <c r="AD84" s="17">
        <f t="shared" si="9"/>
        <v>0.0035572276337246227</v>
      </c>
      <c r="AE84" s="19">
        <f t="shared" si="12"/>
        <v>0.37012815227151924</v>
      </c>
      <c r="AF84" s="23">
        <f t="shared" si="3"/>
        <v>0.7866666666666657</v>
      </c>
    </row>
    <row r="85" spans="21:32" ht="15.75" customHeight="1">
      <c r="U85" s="4">
        <f t="shared" si="13"/>
        <v>59</v>
      </c>
      <c r="V85" s="8">
        <f t="shared" si="14"/>
        <v>7.866666666666666</v>
      </c>
      <c r="W85" s="6">
        <f t="shared" si="6"/>
        <v>-23.739249071761435</v>
      </c>
      <c r="Z85" s="18">
        <f t="shared" si="11"/>
        <v>60</v>
      </c>
      <c r="AA85" s="19">
        <f t="shared" si="7"/>
        <v>0.799999999999999</v>
      </c>
      <c r="AB85" s="19">
        <f t="shared" si="8"/>
        <v>3.776366432926619</v>
      </c>
      <c r="AC85" s="19">
        <f t="shared" si="2"/>
        <v>-0.30114718061537726</v>
      </c>
      <c r="AD85" s="17">
        <f t="shared" si="9"/>
        <v>0.0035307308149649637</v>
      </c>
      <c r="AE85" s="19">
        <f t="shared" si="12"/>
        <v>0.3736588830864842</v>
      </c>
      <c r="AF85" s="23">
        <f t="shared" si="3"/>
        <v>0.799999999999999</v>
      </c>
    </row>
    <row r="86" spans="21:32" ht="15.75" customHeight="1">
      <c r="U86" s="4">
        <f t="shared" si="13"/>
        <v>60</v>
      </c>
      <c r="V86" s="8">
        <f t="shared" si="14"/>
        <v>8</v>
      </c>
      <c r="W86" s="6">
        <f t="shared" si="6"/>
        <v>-23.421404923135025</v>
      </c>
      <c r="Z86" s="18">
        <f t="shared" si="11"/>
        <v>61</v>
      </c>
      <c r="AA86" s="19">
        <f t="shared" si="7"/>
        <v>0.8133333333333324</v>
      </c>
      <c r="AB86" s="19">
        <f t="shared" si="8"/>
        <v>3.80416214546673</v>
      </c>
      <c r="AC86" s="19">
        <f t="shared" si="2"/>
        <v>-0.3083868624590515</v>
      </c>
      <c r="AD86" s="17">
        <f t="shared" si="9"/>
        <v>0.0035049329716984176</v>
      </c>
      <c r="AE86" s="19">
        <f t="shared" si="12"/>
        <v>0.3771638160581826</v>
      </c>
      <c r="AF86" s="23">
        <f t="shared" si="3"/>
        <v>0.8133333333333324</v>
      </c>
    </row>
    <row r="87" spans="21:32" ht="15.75" customHeight="1">
      <c r="U87" s="4">
        <f t="shared" si="13"/>
        <v>61</v>
      </c>
      <c r="V87" s="8">
        <f t="shared" si="14"/>
        <v>8.133333333333333</v>
      </c>
      <c r="W87" s="6">
        <f t="shared" si="6"/>
        <v>-23.0869526000337</v>
      </c>
      <c r="Z87" s="18">
        <f t="shared" si="11"/>
        <v>62</v>
      </c>
      <c r="AA87" s="19">
        <f t="shared" si="7"/>
        <v>0.8266666666666657</v>
      </c>
      <c r="AB87" s="19">
        <f t="shared" si="8"/>
        <v>3.8316313475958275</v>
      </c>
      <c r="AC87" s="19">
        <f t="shared" si="2"/>
        <v>-0.315671413737745</v>
      </c>
      <c r="AD87" s="17">
        <f t="shared" si="9"/>
        <v>0.003479805890433428</v>
      </c>
      <c r="AE87" s="19">
        <f t="shared" si="12"/>
        <v>0.38064362194861606</v>
      </c>
      <c r="AF87" s="23">
        <f t="shared" si="3"/>
        <v>0.8266666666666657</v>
      </c>
    </row>
    <row r="88" spans="21:32" ht="15.75" customHeight="1">
      <c r="U88" s="4">
        <f t="shared" si="13"/>
        <v>62</v>
      </c>
      <c r="V88" s="8">
        <f t="shared" si="14"/>
        <v>8.266666666666666</v>
      </c>
      <c r="W88" s="6">
        <f t="shared" si="6"/>
        <v>-22.73621357645664</v>
      </c>
      <c r="Z88" s="18">
        <f t="shared" si="11"/>
        <v>63</v>
      </c>
      <c r="AA88" s="19">
        <f t="shared" si="7"/>
        <v>0.839999999999999</v>
      </c>
      <c r="AB88" s="19">
        <f t="shared" si="8"/>
        <v>3.858780667001543</v>
      </c>
      <c r="AC88" s="19">
        <f t="shared" si="2"/>
        <v>-0.3230000349997753</v>
      </c>
      <c r="AD88" s="17">
        <f t="shared" si="9"/>
        <v>0.003455322933317682</v>
      </c>
      <c r="AE88" s="19">
        <f t="shared" si="12"/>
        <v>0.38409894488193375</v>
      </c>
      <c r="AF88" s="23">
        <f t="shared" si="3"/>
        <v>0.839999999999999</v>
      </c>
    </row>
    <row r="89" spans="21:32" ht="15.75" customHeight="1">
      <c r="U89" s="4">
        <f t="shared" si="13"/>
        <v>63</v>
      </c>
      <c r="V89" s="8">
        <f t="shared" si="14"/>
        <v>8.4</v>
      </c>
      <c r="W89" s="6">
        <f t="shared" si="6"/>
        <v>-22.36950414903148</v>
      </c>
      <c r="Z89" s="18">
        <f t="shared" si="11"/>
        <v>64</v>
      </c>
      <c r="AA89" s="19">
        <f t="shared" si="7"/>
        <v>0.8533333333333323</v>
      </c>
      <c r="AB89" s="19">
        <f aca="true" t="shared" si="15" ref="AB89:AB152">SQRT(2*g*(2*d+AA89-2*SQRT(AA89^2+d^2))*(AA89^2+d^2)/(3*AA89^2+d^2))</f>
        <v>3.885616473272356</v>
      </c>
      <c r="AC89" s="19">
        <f aca="true" t="shared" si="16" ref="AC89:AC152">-AB89*AA89/SQRT(AA89^2+d^2)</f>
        <v>-0.3303719399744654</v>
      </c>
      <c r="AD89" s="17">
        <f t="shared" si="9"/>
        <v>0.0034314589268004568</v>
      </c>
      <c r="AE89" s="19">
        <f t="shared" si="12"/>
        <v>0.3875304038087342</v>
      </c>
      <c r="AF89" s="23">
        <f aca="true" t="shared" si="17" ref="AF89:AF152">IF(čas&gt;=AE89,AA89,0)</f>
        <v>0.8533333333333323</v>
      </c>
    </row>
    <row r="90" spans="21:32" ht="15.75" customHeight="1">
      <c r="U90" s="4">
        <f t="shared" si="13"/>
        <v>64</v>
      </c>
      <c r="V90" s="8">
        <f aca="true" t="shared" si="18" ref="V90:V121">U90*V$24</f>
        <v>8.533333333333333</v>
      </c>
      <c r="W90" s="6">
        <f aca="true" t="shared" si="19" ref="W90:W121">m*g*(2*SQRT(V90^2+d^2)-V90-2*d)</f>
        <v>-21.987135405676735</v>
      </c>
      <c r="Z90" s="18">
        <f t="shared" si="11"/>
        <v>65</v>
      </c>
      <c r="AA90" s="19">
        <f aca="true" t="shared" si="20" ref="AA90:AA153">AA89+AA$21</f>
        <v>0.8666666666666656</v>
      </c>
      <c r="AB90" s="19">
        <f t="shared" si="15"/>
        <v>3.912144892023808</v>
      </c>
      <c r="AC90" s="19">
        <f t="shared" si="16"/>
        <v>-0.3377863550846964</v>
      </c>
      <c r="AD90" s="17">
        <f aca="true" t="shared" si="21" ref="AD90:AD153">AA$21/AB90</f>
        <v>0.003408190059759216</v>
      </c>
      <c r="AE90" s="19">
        <f t="shared" si="12"/>
        <v>0.39093859386849344</v>
      </c>
      <c r="AF90" s="23">
        <f t="shared" si="17"/>
        <v>0.8666666666666656</v>
      </c>
    </row>
    <row r="91" spans="21:32" ht="15.75" customHeight="1">
      <c r="U91" s="4">
        <f t="shared" si="13"/>
        <v>65</v>
      </c>
      <c r="V91" s="8">
        <f t="shared" si="18"/>
        <v>8.666666666666666</v>
      </c>
      <c r="W91" s="6">
        <f t="shared" si="19"/>
        <v>-21.589413204067988</v>
      </c>
      <c r="Z91" s="18">
        <f aca="true" t="shared" si="22" ref="Z91:Z154">Z90+1</f>
        <v>66</v>
      </c>
      <c r="AA91" s="19">
        <f t="shared" si="20"/>
        <v>0.8799999999999989</v>
      </c>
      <c r="AB91" s="19">
        <f t="shared" si="15"/>
        <v>3.9383718180519813</v>
      </c>
      <c r="AC91" s="19">
        <f t="shared" si="16"/>
        <v>-0.34524251898675284</v>
      </c>
      <c r="AD91" s="17">
        <f t="shared" si="21"/>
        <v>0.0033854937901542114</v>
      </c>
      <c r="AE91" s="19">
        <f aca="true" t="shared" si="23" ref="AE91:AE154">AE90+AD91</f>
        <v>0.3943240876586477</v>
      </c>
      <c r="AF91" s="23">
        <f t="shared" si="17"/>
        <v>0.8799999999999989</v>
      </c>
    </row>
    <row r="92" spans="21:32" ht="15.75" customHeight="1">
      <c r="U92" s="4">
        <f t="shared" si="13"/>
        <v>66</v>
      </c>
      <c r="V92" s="8">
        <f t="shared" si="18"/>
        <v>8.8</v>
      </c>
      <c r="W92" s="6">
        <f t="shared" si="19"/>
        <v>-21.17663815927802</v>
      </c>
      <c r="Z92" s="18">
        <f t="shared" si="22"/>
        <v>67</v>
      </c>
      <c r="AA92" s="19">
        <f t="shared" si="20"/>
        <v>0.8933333333333322</v>
      </c>
      <c r="AB92" s="19">
        <f t="shared" si="15"/>
        <v>3.9643029275948125</v>
      </c>
      <c r="AC92" s="19">
        <f t="shared" si="16"/>
        <v>-0.35273968213557955</v>
      </c>
      <c r="AD92" s="17">
        <f t="shared" si="21"/>
        <v>0.0033633487593802067</v>
      </c>
      <c r="AE92" s="19">
        <f t="shared" si="23"/>
        <v>0.3976874364180279</v>
      </c>
      <c r="AF92" s="23">
        <f t="shared" si="17"/>
        <v>0.8933333333333322</v>
      </c>
    </row>
    <row r="93" spans="21:32" ht="15.75" customHeight="1">
      <c r="U93" s="4">
        <f aca="true" t="shared" si="24" ref="U93:U126">U92+1</f>
        <v>67</v>
      </c>
      <c r="V93" s="8">
        <f t="shared" si="18"/>
        <v>8.933333333333334</v>
      </c>
      <c r="W93" s="6">
        <f t="shared" si="19"/>
        <v>-20.74910563998062</v>
      </c>
      <c r="Z93" s="18">
        <f t="shared" si="22"/>
        <v>68</v>
      </c>
      <c r="AA93" s="19">
        <f t="shared" si="20"/>
        <v>0.9066666666666655</v>
      </c>
      <c r="AB93" s="19">
        <f t="shared" si="15"/>
        <v>3.989943689774059</v>
      </c>
      <c r="AC93" s="19">
        <f t="shared" si="16"/>
        <v>-0.36027710637372967</v>
      </c>
      <c r="AD93" s="17">
        <f t="shared" si="21"/>
        <v>0.003341734713576464</v>
      </c>
      <c r="AE93" s="19">
        <f t="shared" si="23"/>
        <v>0.40102917113160436</v>
      </c>
      <c r="AF93" s="23">
        <f t="shared" si="17"/>
        <v>0.9066666666666655</v>
      </c>
    </row>
    <row r="94" spans="21:32" ht="15.75" customHeight="1">
      <c r="U94" s="4">
        <f t="shared" si="24"/>
        <v>68</v>
      </c>
      <c r="V94" s="8">
        <f t="shared" si="18"/>
        <v>9.066666666666666</v>
      </c>
      <c r="W94" s="6">
        <f t="shared" si="19"/>
        <v>-20.307105772628404</v>
      </c>
      <c r="Z94" s="18">
        <f t="shared" si="22"/>
        <v>69</v>
      </c>
      <c r="AA94" s="19">
        <f t="shared" si="20"/>
        <v>0.9199999999999988</v>
      </c>
      <c r="AB94" s="19">
        <f t="shared" si="15"/>
        <v>4.015299377283753</v>
      </c>
      <c r="AC94" s="19">
        <f t="shared" si="16"/>
        <v>-0.3678540645424154</v>
      </c>
      <c r="AD94" s="17">
        <f t="shared" si="21"/>
        <v>0.0033206324312367937</v>
      </c>
      <c r="AE94" s="19">
        <f t="shared" si="23"/>
        <v>0.40434980356284117</v>
      </c>
      <c r="AF94" s="23">
        <f t="shared" si="17"/>
        <v>0.9199999999999988</v>
      </c>
    </row>
    <row r="95" spans="21:32" ht="15.75" customHeight="1">
      <c r="U95" s="4">
        <f t="shared" si="24"/>
        <v>69</v>
      </c>
      <c r="V95" s="8">
        <f t="shared" si="18"/>
        <v>9.2</v>
      </c>
      <c r="W95" s="6">
        <f t="shared" si="19"/>
        <v>-19.850923453036316</v>
      </c>
      <c r="Z95" s="18">
        <f t="shared" si="22"/>
        <v>70</v>
      </c>
      <c r="AA95" s="19">
        <f t="shared" si="20"/>
        <v>0.9333333333333321</v>
      </c>
      <c r="AB95" s="19">
        <f t="shared" si="15"/>
        <v>4.040375076385082</v>
      </c>
      <c r="AC95" s="19">
        <f t="shared" si="16"/>
        <v>-0.3754698401132259</v>
      </c>
      <c r="AD95" s="17">
        <f t="shared" si="21"/>
        <v>0.0033000236565320683</v>
      </c>
      <c r="AE95" s="19">
        <f t="shared" si="23"/>
        <v>0.40764982721937326</v>
      </c>
      <c r="AF95" s="23">
        <f t="shared" si="17"/>
        <v>0.9333333333333321</v>
      </c>
    </row>
    <row r="96" spans="21:32" ht="16.5" customHeight="1">
      <c r="U96" s="4">
        <f t="shared" si="24"/>
        <v>70</v>
      </c>
      <c r="V96" s="8">
        <f t="shared" si="18"/>
        <v>9.333333333333334</v>
      </c>
      <c r="W96" s="6">
        <f t="shared" si="19"/>
        <v>-19.380838364823862</v>
      </c>
      <c r="Z96" s="18">
        <f t="shared" si="22"/>
        <v>71</v>
      </c>
      <c r="AA96" s="19">
        <f t="shared" si="20"/>
        <v>0.9466666666666654</v>
      </c>
      <c r="AB96" s="19">
        <f t="shared" si="15"/>
        <v>4.065175696261617</v>
      </c>
      <c r="AC96" s="19">
        <f t="shared" si="16"/>
        <v>-0.3831237268391449</v>
      </c>
      <c r="AD96" s="17">
        <f t="shared" si="21"/>
        <v>0.0032798910378202895</v>
      </c>
      <c r="AE96" s="19">
        <f t="shared" si="23"/>
        <v>0.41092971825719354</v>
      </c>
      <c r="AF96" s="23">
        <f t="shared" si="17"/>
        <v>0.9466666666666654</v>
      </c>
    </row>
    <row r="97" spans="21:32" ht="16.5" customHeight="1">
      <c r="U97" s="4">
        <f t="shared" si="24"/>
        <v>71</v>
      </c>
      <c r="V97" s="8">
        <f t="shared" si="18"/>
        <v>9.466666666666667</v>
      </c>
      <c r="W97" s="6">
        <f t="shared" si="19"/>
        <v>-18.897125004192983</v>
      </c>
      <c r="Z97" s="18">
        <f t="shared" si="22"/>
        <v>72</v>
      </c>
      <c r="AA97" s="19">
        <f t="shared" si="20"/>
        <v>0.9599999999999987</v>
      </c>
      <c r="AB97" s="19">
        <f t="shared" si="15"/>
        <v>4.089705977784395</v>
      </c>
      <c r="AC97" s="19">
        <f t="shared" si="16"/>
        <v>-0.3908150284236541</v>
      </c>
      <c r="AD97" s="17">
        <f t="shared" si="21"/>
        <v>0.0032602180708738112</v>
      </c>
      <c r="AE97" s="19">
        <f t="shared" si="23"/>
        <v>0.41418993632806733</v>
      </c>
      <c r="AF97" s="23">
        <f t="shared" si="17"/>
        <v>0.9599999999999987</v>
      </c>
    </row>
    <row r="98" spans="21:32" ht="16.5" customHeight="1">
      <c r="U98" s="4">
        <f t="shared" si="24"/>
        <v>72</v>
      </c>
      <c r="V98" s="8">
        <f t="shared" si="18"/>
        <v>9.6</v>
      </c>
      <c r="W98" s="6">
        <f t="shared" si="19"/>
        <v>-18.400052710538358</v>
      </c>
      <c r="Z98" s="18">
        <f t="shared" si="22"/>
        <v>73</v>
      </c>
      <c r="AA98" s="19">
        <f t="shared" si="20"/>
        <v>0.973333333333332</v>
      </c>
      <c r="AB98" s="19">
        <f t="shared" si="15"/>
        <v>4.113970501731558</v>
      </c>
      <c r="AC98" s="19">
        <f t="shared" si="16"/>
        <v>-0.3985430582067659</v>
      </c>
      <c r="AD98" s="17">
        <f t="shared" si="21"/>
        <v>0.003240989046402101</v>
      </c>
      <c r="AE98" s="19">
        <f t="shared" si="23"/>
        <v>0.4174309253744694</v>
      </c>
      <c r="AF98" s="23">
        <f t="shared" si="17"/>
        <v>0.973333333333332</v>
      </c>
    </row>
    <row r="99" spans="21:32" ht="16.5" customHeight="1">
      <c r="U99" s="4">
        <f t="shared" si="24"/>
        <v>73</v>
      </c>
      <c r="V99" s="8">
        <f t="shared" si="18"/>
        <v>9.733333333333333</v>
      </c>
      <c r="W99" s="6">
        <f t="shared" si="19"/>
        <v>-17.889885702413228</v>
      </c>
      <c r="Z99" s="18">
        <f t="shared" si="22"/>
        <v>74</v>
      </c>
      <c r="AA99" s="19">
        <f t="shared" si="20"/>
        <v>0.9866666666666654</v>
      </c>
      <c r="AB99" s="19">
        <f t="shared" si="15"/>
        <v>4.137973696503372</v>
      </c>
      <c r="AC99" s="19">
        <f t="shared" si="16"/>
        <v>-0.4063071388669254</v>
      </c>
      <c r="AD99" s="17">
        <f t="shared" si="21"/>
        <v>0.0032221890014912688</v>
      </c>
      <c r="AE99" s="19">
        <f t="shared" si="23"/>
        <v>0.4206531143759607</v>
      </c>
      <c r="AF99" s="23">
        <f t="shared" si="17"/>
        <v>0.9866666666666654</v>
      </c>
    </row>
    <row r="100" spans="21:32" ht="16.5" customHeight="1">
      <c r="U100" s="4">
        <f t="shared" si="24"/>
        <v>74</v>
      </c>
      <c r="V100" s="8">
        <f t="shared" si="18"/>
        <v>9.866666666666667</v>
      </c>
      <c r="W100" s="6">
        <f t="shared" si="19"/>
        <v>-17.36688311839211</v>
      </c>
      <c r="Z100" s="18">
        <f t="shared" si="22"/>
        <v>75</v>
      </c>
      <c r="AA100" s="19">
        <f t="shared" si="20"/>
        <v>0.9999999999999987</v>
      </c>
      <c r="AB100" s="19">
        <f t="shared" si="15"/>
        <v>4.161719845370181</v>
      </c>
      <c r="AC100" s="19">
        <f t="shared" si="16"/>
        <v>-0.414106602137829</v>
      </c>
      <c r="AD100" s="17">
        <f t="shared" si="21"/>
        <v>0.0032038036746193685</v>
      </c>
      <c r="AE100" s="19">
        <f t="shared" si="23"/>
        <v>0.42385691805058007</v>
      </c>
      <c r="AF100" s="23">
        <f t="shared" si="17"/>
        <v>0.9999999999999987</v>
      </c>
    </row>
    <row r="101" spans="21:32" ht="16.5" customHeight="1">
      <c r="U101" s="4">
        <f t="shared" si="24"/>
        <v>75</v>
      </c>
      <c r="V101" s="8">
        <f t="shared" si="18"/>
        <v>10</v>
      </c>
      <c r="W101" s="6">
        <f t="shared" si="19"/>
        <v>-16.83129906239874</v>
      </c>
      <c r="Z101" s="18">
        <f t="shared" si="22"/>
        <v>76</v>
      </c>
      <c r="AA101" s="19">
        <f t="shared" si="20"/>
        <v>1.013333333333332</v>
      </c>
      <c r="AB101" s="19">
        <f t="shared" si="15"/>
        <v>4.185213093286947</v>
      </c>
      <c r="AC101" s="19">
        <f t="shared" si="16"/>
        <v>-0.4219407885392119</v>
      </c>
      <c r="AD101" s="17">
        <f t="shared" si="21"/>
        <v>0.003185819463940775</v>
      </c>
      <c r="AE101" s="19">
        <f t="shared" si="23"/>
        <v>0.4270427375145208</v>
      </c>
      <c r="AF101" s="23">
        <f t="shared" si="17"/>
        <v>1.013333333333332</v>
      </c>
    </row>
    <row r="102" spans="21:32" ht="16.5" customHeight="1">
      <c r="U102" s="4">
        <f t="shared" si="24"/>
        <v>76</v>
      </c>
      <c r="V102" s="8">
        <f t="shared" si="18"/>
        <v>10.133333333333333</v>
      </c>
      <c r="W102" s="6">
        <f t="shared" si="19"/>
        <v>-16.28338265308588</v>
      </c>
      <c r="Z102" s="18">
        <f t="shared" si="22"/>
        <v>77</v>
      </c>
      <c r="AA102" s="19">
        <f t="shared" si="20"/>
        <v>1.0266666666666655</v>
      </c>
      <c r="AB102" s="19">
        <f t="shared" si="15"/>
        <v>4.208457453306021</v>
      </c>
      <c r="AC102" s="19">
        <f t="shared" si="16"/>
        <v>-0.4298090471208091</v>
      </c>
      <c r="AD102" s="17">
        <f t="shared" si="21"/>
        <v>0.003168223388562268</v>
      </c>
      <c r="AE102" s="19">
        <f t="shared" si="23"/>
        <v>0.4302109609030831</v>
      </c>
      <c r="AF102" s="23">
        <f t="shared" si="17"/>
        <v>1.0266666666666655</v>
      </c>
    </row>
    <row r="103" spans="21:32" ht="16.5" customHeight="1">
      <c r="U103" s="4">
        <f t="shared" si="24"/>
        <v>77</v>
      </c>
      <c r="V103" s="8">
        <f t="shared" si="18"/>
        <v>10.266666666666666</v>
      </c>
      <c r="W103" s="6">
        <f t="shared" si="19"/>
        <v>-15.723378076877696</v>
      </c>
      <c r="Z103" s="18">
        <f t="shared" si="22"/>
        <v>78</v>
      </c>
      <c r="AA103" s="19">
        <f t="shared" si="20"/>
        <v>1.039999999999999</v>
      </c>
      <c r="AB103" s="19">
        <f t="shared" si="15"/>
        <v>4.231456812616319</v>
      </c>
      <c r="AC103" s="19">
        <f t="shared" si="16"/>
        <v>-0.4377107352186734</v>
      </c>
      <c r="AD103" s="17">
        <f t="shared" si="21"/>
        <v>0.0031510030525608284</v>
      </c>
      <c r="AE103" s="19">
        <f t="shared" si="23"/>
        <v>0.4333619639556439</v>
      </c>
      <c r="AF103" s="23">
        <f t="shared" si="17"/>
        <v>1.039999999999999</v>
      </c>
    </row>
    <row r="104" spans="21:32" ht="16.5" customHeight="1">
      <c r="U104" s="4">
        <f t="shared" si="24"/>
        <v>78</v>
      </c>
      <c r="V104" s="8">
        <f t="shared" si="18"/>
        <v>10.4</v>
      </c>
      <c r="W104" s="6">
        <f t="shared" si="19"/>
        <v>-15.15152464430599</v>
      </c>
      <c r="Z104" s="18">
        <f t="shared" si="22"/>
        <v>79</v>
      </c>
      <c r="AA104" s="19">
        <f t="shared" si="20"/>
        <v>1.0533333333333323</v>
      </c>
      <c r="AB104" s="19">
        <f t="shared" si="15"/>
        <v>4.254214938235227</v>
      </c>
      <c r="AC104" s="19">
        <f t="shared" si="16"/>
        <v>-0.44564521822313513</v>
      </c>
      <c r="AD104" s="17">
        <f t="shared" si="21"/>
        <v>0.003134146611516623</v>
      </c>
      <c r="AE104" s="19">
        <f t="shared" si="23"/>
        <v>0.43649611056716053</v>
      </c>
      <c r="AF104" s="23">
        <f t="shared" si="17"/>
        <v>1.0533333333333323</v>
      </c>
    </row>
    <row r="105" spans="21:32" ht="16.5" customHeight="1">
      <c r="U105" s="4">
        <f t="shared" si="24"/>
        <v>79</v>
      </c>
      <c r="V105" s="8">
        <f t="shared" si="18"/>
        <v>10.533333333333333</v>
      </c>
      <c r="W105" s="6">
        <f t="shared" si="19"/>
        <v>-14.568056849291876</v>
      </c>
      <c r="Z105" s="18">
        <f t="shared" si="22"/>
        <v>80</v>
      </c>
      <c r="AA105" s="19">
        <f t="shared" si="20"/>
        <v>1.0666666666666658</v>
      </c>
      <c r="AB105" s="19">
        <f t="shared" si="15"/>
        <v>4.2767354823774735</v>
      </c>
      <c r="AC105" s="19">
        <f t="shared" si="16"/>
        <v>-0.45361186935775233</v>
      </c>
      <c r="AD105" s="17">
        <f t="shared" si="21"/>
        <v>0.0031176427413558954</v>
      </c>
      <c r="AE105" s="19">
        <f t="shared" si="23"/>
        <v>0.43961375330851643</v>
      </c>
      <c r="AF105" s="23">
        <f t="shared" si="17"/>
        <v>1.0666666666666658</v>
      </c>
    </row>
    <row r="106" spans="21:32" ht="16.5" customHeight="1">
      <c r="U106" s="4">
        <f t="shared" si="24"/>
        <v>80</v>
      </c>
      <c r="V106" s="8">
        <f t="shared" si="18"/>
        <v>10.666666666666666</v>
      </c>
      <c r="W106" s="6">
        <f t="shared" si="19"/>
        <v>-13.97320443104608</v>
      </c>
      <c r="Z106" s="18">
        <f t="shared" si="22"/>
        <v>81</v>
      </c>
      <c r="AA106" s="19">
        <f t="shared" si="20"/>
        <v>1.0799999999999992</v>
      </c>
      <c r="AB106" s="19">
        <f t="shared" si="15"/>
        <v>4.299021987522626</v>
      </c>
      <c r="AC106" s="19">
        <f t="shared" si="16"/>
        <v>-0.4616100694685731</v>
      </c>
      <c r="AD106" s="17">
        <f t="shared" si="21"/>
        <v>0.003101480609318042</v>
      </c>
      <c r="AE106" s="19">
        <f t="shared" si="23"/>
        <v>0.44271523391783446</v>
      </c>
      <c r="AF106" s="23">
        <f t="shared" si="17"/>
        <v>1.0799999999999992</v>
      </c>
    </row>
    <row r="107" spans="21:32" ht="16.5" customHeight="1">
      <c r="U107" s="4">
        <f t="shared" si="24"/>
        <v>81</v>
      </c>
      <c r="V107" s="8">
        <f t="shared" si="18"/>
        <v>10.8</v>
      </c>
      <c r="W107" s="6">
        <f t="shared" si="19"/>
        <v>-13.367192438278527</v>
      </c>
      <c r="Z107" s="18">
        <f t="shared" si="22"/>
        <v>82</v>
      </c>
      <c r="AA107" s="19">
        <f t="shared" si="20"/>
        <v>1.0933333333333326</v>
      </c>
      <c r="AB107" s="19">
        <f t="shared" si="15"/>
        <v>4.321077891202013</v>
      </c>
      <c r="AC107" s="19">
        <f t="shared" si="16"/>
        <v>-0.4696392068231752</v>
      </c>
      <c r="AD107" s="17">
        <f t="shared" si="21"/>
        <v>0.003085649846877521</v>
      </c>
      <c r="AE107" s="19">
        <f t="shared" si="23"/>
        <v>0.445800883764712</v>
      </c>
      <c r="AF107" s="23">
        <f t="shared" si="17"/>
        <v>1.0933333333333326</v>
      </c>
    </row>
    <row r="108" spans="21:32" ht="16.5" customHeight="1">
      <c r="U108" s="4">
        <f t="shared" si="24"/>
        <v>82</v>
      </c>
      <c r="V108" s="8">
        <f t="shared" si="18"/>
        <v>10.933333333333334</v>
      </c>
      <c r="W108" s="6">
        <f t="shared" si="19"/>
        <v>-12.75024129542944</v>
      </c>
      <c r="Z108" s="18">
        <f t="shared" si="22"/>
        <v>83</v>
      </c>
      <c r="AA108" s="19">
        <f t="shared" si="20"/>
        <v>1.106666666666666</v>
      </c>
      <c r="AB108" s="19">
        <f t="shared" si="15"/>
        <v>4.342906530523465</v>
      </c>
      <c r="AC108" s="19">
        <f t="shared" si="16"/>
        <v>-0.47769867691890056</v>
      </c>
      <c r="AD108" s="17">
        <f t="shared" si="21"/>
        <v>0.0030701405244671987</v>
      </c>
      <c r="AE108" s="19">
        <f t="shared" si="23"/>
        <v>0.4488710242891792</v>
      </c>
      <c r="AF108" s="23">
        <f t="shared" si="17"/>
        <v>1.106666666666666</v>
      </c>
    </row>
    <row r="109" spans="21:32" ht="16.5" customHeight="1">
      <c r="U109" s="4">
        <f t="shared" si="24"/>
        <v>83</v>
      </c>
      <c r="V109" s="8">
        <f t="shared" si="18"/>
        <v>11.066666666666666</v>
      </c>
      <c r="W109" s="6">
        <f t="shared" si="19"/>
        <v>-12.12256687064972</v>
      </c>
      <c r="Z109" s="18">
        <f t="shared" si="22"/>
        <v>84</v>
      </c>
      <c r="AA109" s="19">
        <f t="shared" si="20"/>
        <v>1.1199999999999994</v>
      </c>
      <c r="AB109" s="19">
        <f t="shared" si="15"/>
        <v>4.364511146451355</v>
      </c>
      <c r="AC109" s="19">
        <f t="shared" si="16"/>
        <v>-0.4857878822997953</v>
      </c>
      <c r="AD109" s="17">
        <f t="shared" si="21"/>
        <v>0.003054943127863069</v>
      </c>
      <c r="AE109" s="19">
        <f t="shared" si="23"/>
        <v>0.4519259674170423</v>
      </c>
      <c r="AF109" s="23">
        <f t="shared" si="17"/>
        <v>1.1199999999999994</v>
      </c>
    </row>
    <row r="110" spans="21:32" ht="16.5" customHeight="1">
      <c r="U110" s="4">
        <f t="shared" si="24"/>
        <v>84</v>
      </c>
      <c r="V110" s="8">
        <f t="shared" si="18"/>
        <v>11.2</v>
      </c>
      <c r="W110" s="6">
        <f t="shared" si="19"/>
        <v>-11.484380545278166</v>
      </c>
      <c r="Z110" s="18">
        <f t="shared" si="22"/>
        <v>85</v>
      </c>
      <c r="AA110" s="19">
        <f t="shared" si="20"/>
        <v>1.1333333333333329</v>
      </c>
      <c r="AB110" s="19">
        <f t="shared" si="15"/>
        <v>4.38589488785769</v>
      </c>
      <c r="AC110" s="19">
        <f t="shared" si="16"/>
        <v>-0.4939062323817589</v>
      </c>
      <c r="AD110" s="17">
        <f t="shared" si="21"/>
        <v>0.0030400485361029845</v>
      </c>
      <c r="AE110" s="19">
        <f t="shared" si="23"/>
        <v>0.45496601595314523</v>
      </c>
      <c r="AF110" s="23">
        <f t="shared" si="17"/>
        <v>1.1333333333333329</v>
      </c>
    </row>
    <row r="111" spans="21:32" ht="16.5" customHeight="1">
      <c r="U111" s="4">
        <f t="shared" si="24"/>
        <v>85</v>
      </c>
      <c r="V111" s="8">
        <f t="shared" si="18"/>
        <v>11.333333333333334</v>
      </c>
      <c r="W111" s="6">
        <f t="shared" si="19"/>
        <v>-10.835889284578764</v>
      </c>
      <c r="Z111" s="18">
        <f t="shared" si="22"/>
        <v>86</v>
      </c>
      <c r="AA111" s="19">
        <f t="shared" si="20"/>
        <v>1.1466666666666663</v>
      </c>
      <c r="AB111" s="19">
        <f t="shared" si="15"/>
        <v>4.40706081535917</v>
      </c>
      <c r="AC111" s="19">
        <f t="shared" si="16"/>
        <v>-0.5020531432854759</v>
      </c>
      <c r="AD111" s="17">
        <f t="shared" si="21"/>
        <v>0.0030254480008228986</v>
      </c>
      <c r="AE111" s="19">
        <f t="shared" si="23"/>
        <v>0.4579914639539681</v>
      </c>
      <c r="AF111" s="23">
        <f t="shared" si="17"/>
        <v>1.1466666666666663</v>
      </c>
    </row>
    <row r="112" spans="21:32" ht="16.5" customHeight="1">
      <c r="U112" s="4">
        <f t="shared" si="24"/>
        <v>86</v>
      </c>
      <c r="V112" s="8">
        <f t="shared" si="18"/>
        <v>11.466666666666667</v>
      </c>
      <c r="W112" s="6">
        <f t="shared" si="19"/>
        <v>-10.177295709517278</v>
      </c>
      <c r="Z112" s="18">
        <f t="shared" si="22"/>
        <v>87</v>
      </c>
      <c r="AA112" s="19">
        <f t="shared" si="20"/>
        <v>1.1599999999999997</v>
      </c>
      <c r="AB112" s="19">
        <f t="shared" si="15"/>
        <v>4.428011904953693</v>
      </c>
      <c r="AC112" s="19">
        <f t="shared" si="16"/>
        <v>-0.5102280376766977</v>
      </c>
      <c r="AD112" s="17">
        <f t="shared" si="21"/>
        <v>0.003011133126904448</v>
      </c>
      <c r="AE112" s="19">
        <f t="shared" si="23"/>
        <v>0.46100259708087254</v>
      </c>
      <c r="AF112" s="23">
        <f t="shared" si="17"/>
        <v>1.1599999999999997</v>
      </c>
    </row>
    <row r="113" spans="21:32" ht="16.5" customHeight="1">
      <c r="U113" s="4">
        <f t="shared" si="24"/>
        <v>87</v>
      </c>
      <c r="V113" s="8">
        <f t="shared" si="18"/>
        <v>11.6</v>
      </c>
      <c r="W113" s="6">
        <f t="shared" si="19"/>
        <v>-9.508798169372922</v>
      </c>
      <c r="Z113" s="18">
        <f t="shared" si="22"/>
        <v>88</v>
      </c>
      <c r="AA113" s="19">
        <f t="shared" si="20"/>
        <v>1.1733333333333331</v>
      </c>
      <c r="AB113" s="19">
        <f t="shared" si="15"/>
        <v>4.4487510514689514</v>
      </c>
      <c r="AC113" s="19">
        <f t="shared" si="16"/>
        <v>-0.5184303446134875</v>
      </c>
      <c r="AD113" s="17">
        <f t="shared" si="21"/>
        <v>0.0029970958543366335</v>
      </c>
      <c r="AE113" s="19">
        <f t="shared" si="23"/>
        <v>0.46399969293520915</v>
      </c>
      <c r="AF113" s="23">
        <f t="shared" si="17"/>
        <v>1.1733333333333331</v>
      </c>
    </row>
    <row r="114" spans="21:32" ht="16.5" customHeight="1">
      <c r="U114" s="4">
        <f t="shared" si="24"/>
        <v>88</v>
      </c>
      <c r="V114" s="8">
        <f t="shared" si="18"/>
        <v>11.733333333333333</v>
      </c>
      <c r="W114" s="6">
        <f t="shared" si="19"/>
        <v>-8.8305908149941</v>
      </c>
      <c r="Z114" s="18">
        <f t="shared" si="22"/>
        <v>89</v>
      </c>
      <c r="AA114" s="19">
        <f t="shared" si="20"/>
        <v>1.1866666666666665</v>
      </c>
      <c r="AB114" s="19">
        <f t="shared" si="15"/>
        <v>4.469281071834838</v>
      </c>
      <c r="AC114" s="19">
        <f t="shared" si="16"/>
        <v>-0.5266594994000636</v>
      </c>
      <c r="AD114" s="17">
        <f t="shared" si="21"/>
        <v>0.0029833284412026048</v>
      </c>
      <c r="AE114" s="19">
        <f t="shared" si="23"/>
        <v>0.46698302137641173</v>
      </c>
      <c r="AF114" s="23">
        <f t="shared" si="17"/>
        <v>1.1866666666666665</v>
      </c>
    </row>
    <row r="115" spans="21:32" ht="16.5" customHeight="1">
      <c r="U115" s="4">
        <f t="shared" si="24"/>
        <v>89</v>
      </c>
      <c r="V115" s="8">
        <f t="shared" si="18"/>
        <v>11.866666666666667</v>
      </c>
      <c r="W115" s="6">
        <f t="shared" si="19"/>
        <v>-8.142863672522639</v>
      </c>
      <c r="Z115" s="18">
        <f t="shared" si="22"/>
        <v>90</v>
      </c>
      <c r="AA115" s="19">
        <f t="shared" si="20"/>
        <v>1.2</v>
      </c>
      <c r="AB115" s="19">
        <f t="shared" si="15"/>
        <v>4.489604708190412</v>
      </c>
      <c r="AC115" s="19">
        <f t="shared" si="16"/>
        <v>-0.5349149434468915</v>
      </c>
      <c r="AD115" s="17">
        <f t="shared" si="21"/>
        <v>0.0029698234477100525</v>
      </c>
      <c r="AE115" s="19">
        <f t="shared" si="23"/>
        <v>0.4699528448241218</v>
      </c>
      <c r="AF115" s="23">
        <f t="shared" si="17"/>
        <v>1.2</v>
      </c>
    </row>
    <row r="116" spans="21:32" ht="16.5" customHeight="1">
      <c r="U116" s="4">
        <f t="shared" si="24"/>
        <v>90</v>
      </c>
      <c r="V116" s="8">
        <f t="shared" si="18"/>
        <v>12</v>
      </c>
      <c r="W116" s="6">
        <f t="shared" si="19"/>
        <v>-7.4458027174228985</v>
      </c>
      <c r="Z116" s="18">
        <f t="shared" si="22"/>
        <v>91</v>
      </c>
      <c r="AA116" s="19">
        <f t="shared" si="20"/>
        <v>1.2133333333333334</v>
      </c>
      <c r="AB116" s="19">
        <f t="shared" si="15"/>
        <v>4.50972463083559</v>
      </c>
      <c r="AC116" s="19">
        <f t="shared" si="16"/>
        <v>-0.5431961241367105</v>
      </c>
      <c r="AD116" s="17">
        <f t="shared" si="21"/>
        <v>0.0029565737211903445</v>
      </c>
      <c r="AE116" s="19">
        <f t="shared" si="23"/>
        <v>0.47290941854531215</v>
      </c>
      <c r="AF116" s="23">
        <f t="shared" si="17"/>
        <v>1.2133333333333334</v>
      </c>
    </row>
    <row r="117" spans="21:32" ht="16.5" customHeight="1">
      <c r="U117" s="4">
        <f t="shared" si="24"/>
        <v>91</v>
      </c>
      <c r="V117" s="8">
        <f t="shared" si="18"/>
        <v>12.133333333333333</v>
      </c>
      <c r="W117" s="6">
        <f t="shared" si="19"/>
        <v>-6.739589948665968</v>
      </c>
      <c r="Z117" s="18">
        <f t="shared" si="22"/>
        <v>92</v>
      </c>
      <c r="AA117" s="19">
        <f t="shared" si="20"/>
        <v>1.2266666666666668</v>
      </c>
      <c r="AB117" s="19">
        <f t="shared" si="15"/>
        <v>4.52964344103671</v>
      </c>
      <c r="AC117" s="19">
        <f t="shared" si="16"/>
        <v>-0.5515024946961705</v>
      </c>
      <c r="AD117" s="17">
        <f t="shared" si="21"/>
        <v>0.002943572381997843</v>
      </c>
      <c r="AE117" s="19">
        <f t="shared" si="23"/>
        <v>0.47585299092731</v>
      </c>
      <c r="AF117" s="23">
        <f t="shared" si="17"/>
        <v>1.2266666666666668</v>
      </c>
    </row>
    <row r="118" spans="21:32" ht="16.5" customHeight="1">
      <c r="U118" s="4">
        <f t="shared" si="24"/>
        <v>92</v>
      </c>
      <c r="V118" s="8">
        <f t="shared" si="18"/>
        <v>12.266666666666666</v>
      </c>
      <c r="W118" s="6">
        <f t="shared" si="19"/>
        <v>-6.024403462930224</v>
      </c>
      <c r="Z118" s="18">
        <f t="shared" si="22"/>
        <v>93</v>
      </c>
      <c r="AA118" s="19">
        <f t="shared" si="20"/>
        <v>1.2400000000000002</v>
      </c>
      <c r="AB118" s="19">
        <f t="shared" si="15"/>
        <v>4.54936367369492</v>
      </c>
      <c r="AC118" s="19">
        <f t="shared" si="16"/>
        <v>-0.5598335140728271</v>
      </c>
      <c r="AD118" s="17">
        <f t="shared" si="21"/>
        <v>0.002930812810246101</v>
      </c>
      <c r="AE118" s="19">
        <f t="shared" si="23"/>
        <v>0.4787838037375561</v>
      </c>
      <c r="AF118" s="23">
        <f t="shared" si="17"/>
        <v>1.2400000000000002</v>
      </c>
    </row>
    <row r="119" spans="21:32" ht="16.5" customHeight="1">
      <c r="U119" s="4">
        <f t="shared" si="24"/>
        <v>93</v>
      </c>
      <c r="V119" s="8">
        <f t="shared" si="18"/>
        <v>12.4</v>
      </c>
      <c r="W119" s="6">
        <f t="shared" si="19"/>
        <v>-5.300417528690908</v>
      </c>
      <c r="Z119" s="18">
        <f t="shared" si="22"/>
        <v>94</v>
      </c>
      <c r="AA119" s="19">
        <f t="shared" si="20"/>
        <v>1.2533333333333336</v>
      </c>
      <c r="AB119" s="19">
        <f t="shared" si="15"/>
        <v>4.5688877998851485</v>
      </c>
      <c r="AC119" s="19">
        <f t="shared" si="16"/>
        <v>-0.568188646817184</v>
      </c>
      <c r="AD119" s="17">
        <f t="shared" si="21"/>
        <v>0.002918288633323082</v>
      </c>
      <c r="AE119" s="19">
        <f t="shared" si="23"/>
        <v>0.4817020923708792</v>
      </c>
      <c r="AF119" s="23">
        <f t="shared" si="17"/>
        <v>1.2533333333333336</v>
      </c>
    </row>
    <row r="120" spans="21:32" ht="16.5" customHeight="1">
      <c r="U120" s="4">
        <f t="shared" si="24"/>
        <v>94</v>
      </c>
      <c r="V120" s="8">
        <f t="shared" si="18"/>
        <v>12.533333333333333</v>
      </c>
      <c r="W120" s="6">
        <f t="shared" si="19"/>
        <v>-4.567802660082712</v>
      </c>
      <c r="Z120" s="18">
        <f t="shared" si="22"/>
        <v>95</v>
      </c>
      <c r="AA120" s="19">
        <f t="shared" si="20"/>
        <v>1.266666666666667</v>
      </c>
      <c r="AB120" s="19">
        <f t="shared" si="15"/>
        <v>4.58821822927351</v>
      </c>
      <c r="AC120" s="19">
        <f t="shared" si="16"/>
        <v>-0.5765673629695736</v>
      </c>
      <c r="AD120" s="17">
        <f t="shared" si="21"/>
        <v>0.0029059937141317077</v>
      </c>
      <c r="AE120" s="19">
        <f t="shared" si="23"/>
        <v>0.4846080860850109</v>
      </c>
      <c r="AF120" s="23">
        <f t="shared" si="17"/>
        <v>1.266666666666667</v>
      </c>
    </row>
    <row r="121" spans="21:32" ht="16.5" customHeight="1">
      <c r="U121" s="4">
        <f t="shared" si="24"/>
        <v>95</v>
      </c>
      <c r="V121" s="8">
        <f t="shared" si="18"/>
        <v>12.666666666666666</v>
      </c>
      <c r="W121" s="6">
        <f t="shared" si="19"/>
        <v>-3.8267256904290465</v>
      </c>
      <c r="Z121" s="18">
        <f t="shared" si="22"/>
        <v>96</v>
      </c>
      <c r="AA121" s="19">
        <f t="shared" si="20"/>
        <v>1.2800000000000005</v>
      </c>
      <c r="AB121" s="19">
        <f t="shared" si="15"/>
        <v>4.607357312419843</v>
      </c>
      <c r="AC121" s="19">
        <f t="shared" si="16"/>
        <v>-0.5849691379515969</v>
      </c>
      <c r="AD121" s="17">
        <f t="shared" si="21"/>
        <v>0.002893922140006653</v>
      </c>
      <c r="AE121" s="19">
        <f t="shared" si="23"/>
        <v>0.48750200822501755</v>
      </c>
      <c r="AF121" s="23">
        <f t="shared" si="17"/>
        <v>1.2800000000000005</v>
      </c>
    </row>
    <row r="122" spans="21:32" ht="16.5" customHeight="1">
      <c r="U122" s="4">
        <f t="shared" si="24"/>
        <v>96</v>
      </c>
      <c r="V122" s="8">
        <f>U122*V$24</f>
        <v>12.8</v>
      </c>
      <c r="W122" s="6">
        <f>m*g*(2*SQRT(V122^2+d^2)-V122-2*d)</f>
        <v>-3.0773498453398265</v>
      </c>
      <c r="Z122" s="18">
        <f t="shared" si="22"/>
        <v>97</v>
      </c>
      <c r="AA122" s="19">
        <f t="shared" si="20"/>
        <v>1.293333333333334</v>
      </c>
      <c r="AB122" s="19">
        <f t="shared" si="15"/>
        <v>4.626307342972103</v>
      </c>
      <c r="AC122" s="19">
        <f t="shared" si="16"/>
        <v>-0.5933934524619212</v>
      </c>
      <c r="AD122" s="17">
        <f t="shared" si="21"/>
        <v>0.002882068212261819</v>
      </c>
      <c r="AE122" s="19">
        <f t="shared" si="23"/>
        <v>0.4903840764372794</v>
      </c>
      <c r="AF122" s="23">
        <f t="shared" si="17"/>
        <v>1.293333333333334</v>
      </c>
    </row>
    <row r="123" spans="21:32" ht="16.5" customHeight="1">
      <c r="U123" s="4">
        <f t="shared" si="24"/>
        <v>97</v>
      </c>
      <c r="V123" s="8">
        <f>U123*V$24</f>
        <v>12.933333333333334</v>
      </c>
      <c r="W123" s="6">
        <f>m*g*(2*SQRT(V123^2+d^2)-V123-2*d)</f>
        <v>-2.319834815291545</v>
      </c>
      <c r="Z123" s="18">
        <f t="shared" si="22"/>
        <v>98</v>
      </c>
      <c r="AA123" s="19">
        <f t="shared" si="20"/>
        <v>1.3066666666666673</v>
      </c>
      <c r="AB123" s="19">
        <f t="shared" si="15"/>
        <v>4.645070559758735</v>
      </c>
      <c r="AC123" s="19">
        <f t="shared" si="16"/>
        <v>-0.6018397923762278</v>
      </c>
      <c r="AD123" s="17">
        <f t="shared" si="21"/>
        <v>0.0028704264363264846</v>
      </c>
      <c r="AE123" s="19">
        <f t="shared" si="23"/>
        <v>0.4932545028736059</v>
      </c>
      <c r="AF123" s="23">
        <f t="shared" si="17"/>
        <v>1.3066666666666673</v>
      </c>
    </row>
    <row r="124" spans="21:32" ht="16.5" customHeight="1">
      <c r="U124" s="4">
        <f t="shared" si="24"/>
        <v>98</v>
      </c>
      <c r="V124" s="8">
        <f>U124*V$24</f>
        <v>13.066666666666666</v>
      </c>
      <c r="W124" s="6">
        <f>m*g*(2*SQRT(V124^2+d^2)-V124-2*d)</f>
        <v>-1.5543368276081195</v>
      </c>
      <c r="Z124" s="18">
        <f t="shared" si="22"/>
        <v>99</v>
      </c>
      <c r="AA124" s="19">
        <f t="shared" si="20"/>
        <v>1.3200000000000007</v>
      </c>
      <c r="AB124" s="19">
        <f t="shared" si="15"/>
        <v>4.663649148784531</v>
      </c>
      <c r="AC124" s="19">
        <f t="shared" si="16"/>
        <v>-0.6103076486510827</v>
      </c>
      <c r="AD124" s="17">
        <f t="shared" si="21"/>
        <v>0.002858991512431494</v>
      </c>
      <c r="AE124" s="19">
        <f t="shared" si="23"/>
        <v>0.4961134943860374</v>
      </c>
      <c r="AF124" s="23">
        <f t="shared" si="17"/>
        <v>1.3200000000000007</v>
      </c>
    </row>
    <row r="125" spans="21:32" ht="16.5" customHeight="1">
      <c r="U125" s="4">
        <f t="shared" si="24"/>
        <v>99</v>
      </c>
      <c r="V125" s="8">
        <f>U125*V$24</f>
        <v>13.2</v>
      </c>
      <c r="W125" s="6">
        <f>m*g*(2*SQRT(V125^2+d^2)-V125-2*d)</f>
        <v>-0.7810087177720297</v>
      </c>
      <c r="Z125" s="18">
        <f t="shared" si="22"/>
        <v>100</v>
      </c>
      <c r="AA125" s="19">
        <f t="shared" si="20"/>
        <v>1.3333333333333341</v>
      </c>
      <c r="AB125" s="19">
        <f t="shared" si="15"/>
        <v>4.682045245135536</v>
      </c>
      <c r="AC125" s="19">
        <f t="shared" si="16"/>
        <v>-0.6187965172315749</v>
      </c>
      <c r="AD125" s="17">
        <f t="shared" si="21"/>
        <v>0.0028477583268094538</v>
      </c>
      <c r="AE125" s="19">
        <f t="shared" si="23"/>
        <v>0.49896125271284686</v>
      </c>
      <c r="AF125" s="23">
        <f t="shared" si="17"/>
        <v>1.3333333333333341</v>
      </c>
    </row>
    <row r="126" spans="21:32" ht="16.5" customHeight="1">
      <c r="U126" s="4">
        <f t="shared" si="24"/>
        <v>100</v>
      </c>
      <c r="V126" s="8">
        <f>U126*V$24</f>
        <v>13.333333333333334</v>
      </c>
      <c r="W126" s="6">
        <f>m*g*(2*SQRT(V126^2+d^2)-V126-2*d)</f>
        <v>0</v>
      </c>
      <c r="Z126" s="18">
        <f t="shared" si="22"/>
        <v>101</v>
      </c>
      <c r="AA126" s="19">
        <f t="shared" si="20"/>
        <v>1.3466666666666676</v>
      </c>
      <c r="AB126" s="19">
        <f t="shared" si="15"/>
        <v>4.7002609347977575</v>
      </c>
      <c r="AC126" s="19">
        <f t="shared" si="16"/>
        <v>-0.6273058989625104</v>
      </c>
      <c r="AD126" s="17">
        <f t="shared" si="21"/>
        <v>0.0028367219433759034</v>
      </c>
      <c r="AE126" s="19">
        <f t="shared" si="23"/>
        <v>0.5017979746562228</v>
      </c>
      <c r="AF126" s="23">
        <f t="shared" si="17"/>
        <v>1.3466666666666676</v>
      </c>
    </row>
    <row r="127" spans="22:32" ht="18" customHeight="1">
      <c r="V127" s="8"/>
      <c r="Z127" s="18">
        <f t="shared" si="22"/>
        <v>102</v>
      </c>
      <c r="AA127" s="19">
        <f t="shared" si="20"/>
        <v>1.360000000000001</v>
      </c>
      <c r="AB127" s="19">
        <f t="shared" si="15"/>
        <v>4.718298256394552</v>
      </c>
      <c r="AC127" s="19">
        <f t="shared" si="16"/>
        <v>-0.6358352995030241</v>
      </c>
      <c r="AD127" s="17">
        <f t="shared" si="21"/>
        <v>0.0028258775958605654</v>
      </c>
      <c r="AE127" s="19">
        <f t="shared" si="23"/>
        <v>0.5046238522520834</v>
      </c>
      <c r="AF127" s="23">
        <f t="shared" si="17"/>
        <v>1.360000000000001</v>
      </c>
    </row>
    <row r="128" spans="26:32" ht="18" customHeight="1">
      <c r="Z128" s="18">
        <f t="shared" si="22"/>
        <v>103</v>
      </c>
      <c r="AA128" s="19">
        <f t="shared" si="20"/>
        <v>1.3733333333333344</v>
      </c>
      <c r="AB128" s="19">
        <f t="shared" si="15"/>
        <v>4.7361592028468875</v>
      </c>
      <c r="AC128" s="19">
        <f t="shared" si="16"/>
        <v>-0.6443842292444255</v>
      </c>
      <c r="AD128" s="17">
        <f t="shared" si="21"/>
        <v>0.0028152206803603048</v>
      </c>
      <c r="AE128" s="19">
        <f t="shared" si="23"/>
        <v>0.5074390729324437</v>
      </c>
      <c r="AF128" s="23">
        <f t="shared" si="17"/>
        <v>1.3733333333333344</v>
      </c>
    </row>
    <row r="129" spans="26:32" ht="18" customHeight="1">
      <c r="Z129" s="18">
        <f t="shared" si="22"/>
        <v>104</v>
      </c>
      <c r="AA129" s="19">
        <f t="shared" si="20"/>
        <v>1.3866666666666678</v>
      </c>
      <c r="AB129" s="19">
        <f t="shared" si="15"/>
        <v>4.753845722960622</v>
      </c>
      <c r="AC129" s="19">
        <f t="shared" si="16"/>
        <v>-0.6529522032311331</v>
      </c>
      <c r="AD129" s="17">
        <f t="shared" si="21"/>
        <v>0.0028047467482873083</v>
      </c>
      <c r="AE129" s="19">
        <f t="shared" si="23"/>
        <v>0.5102438196807311</v>
      </c>
      <c r="AF129" s="23">
        <f t="shared" si="17"/>
        <v>1.3866666666666678</v>
      </c>
    </row>
    <row r="130" spans="26:32" ht="18" customHeight="1">
      <c r="Z130" s="18">
        <f t="shared" si="22"/>
        <v>105</v>
      </c>
      <c r="AA130" s="19">
        <f t="shared" si="20"/>
        <v>1.4000000000000012</v>
      </c>
      <c r="AB130" s="19">
        <f t="shared" si="15"/>
        <v>4.7713597229447275</v>
      </c>
      <c r="AC130" s="19">
        <f t="shared" si="16"/>
        <v>-0.6615387410845686</v>
      </c>
      <c r="AD130" s="17">
        <f t="shared" si="21"/>
        <v>0.0027944514996878994</v>
      </c>
      <c r="AE130" s="19">
        <f t="shared" si="23"/>
        <v>0.513038271180419</v>
      </c>
      <c r="AF130" s="23">
        <f t="shared" si="17"/>
        <v>1.4000000000000012</v>
      </c>
    </row>
    <row r="131" spans="26:32" ht="18" customHeight="1">
      <c r="Z131" s="18">
        <f t="shared" si="22"/>
        <v>106</v>
      </c>
      <c r="AA131" s="19">
        <f t="shared" si="20"/>
        <v>1.4133333333333347</v>
      </c>
      <c r="AB131" s="19">
        <f t="shared" si="15"/>
        <v>4.7887030678639135</v>
      </c>
      <c r="AC131" s="19">
        <f t="shared" si="16"/>
        <v>-0.670143366929853</v>
      </c>
      <c r="AD131" s="17">
        <f t="shared" si="21"/>
        <v>0.0027843307769092698</v>
      </c>
      <c r="AE131" s="19">
        <f t="shared" si="23"/>
        <v>0.5158226019573283</v>
      </c>
      <c r="AF131" s="23">
        <f t="shared" si="17"/>
        <v>1.4133333333333347</v>
      </c>
    </row>
    <row r="132" spans="26:32" ht="18" customHeight="1">
      <c r="Z132" s="18">
        <f t="shared" si="22"/>
        <v>107</v>
      </c>
      <c r="AA132" s="19">
        <f t="shared" si="20"/>
        <v>1.426666666666668</v>
      </c>
      <c r="AB132" s="19">
        <f t="shared" si="15"/>
        <v>4.805877583029115</v>
      </c>
      <c r="AC132" s="19">
        <f t="shared" si="16"/>
        <v>-0.678765609325186</v>
      </c>
      <c r="AD132" s="17">
        <f t="shared" si="21"/>
        <v>0.0027743805585928837</v>
      </c>
      <c r="AE132" s="19">
        <f t="shared" si="23"/>
        <v>0.5185969825159212</v>
      </c>
      <c r="AF132" s="23">
        <f t="shared" si="17"/>
        <v>1.426666666666668</v>
      </c>
    </row>
    <row r="133" spans="26:32" ht="18" customHeight="1">
      <c r="Z133" s="18">
        <f t="shared" si="22"/>
        <v>108</v>
      </c>
      <c r="AA133" s="19">
        <f t="shared" si="20"/>
        <v>1.4400000000000015</v>
      </c>
      <c r="AB133" s="19">
        <f t="shared" si="15"/>
        <v>4.822885055329051</v>
      </c>
      <c r="AC133" s="19">
        <f t="shared" si="16"/>
        <v>-0.6874050011937957</v>
      </c>
      <c r="AD133" s="17">
        <f t="shared" si="21"/>
        <v>0.0027645969539748113</v>
      </c>
      <c r="AE133" s="19">
        <f t="shared" si="23"/>
        <v>0.521361579469896</v>
      </c>
      <c r="AF133" s="23">
        <f t="shared" si="17"/>
        <v>1.4400000000000015</v>
      </c>
    </row>
    <row r="134" spans="26:32" ht="18" customHeight="1">
      <c r="Z134" s="18">
        <f t="shared" si="22"/>
        <v>109</v>
      </c>
      <c r="AA134" s="19">
        <f t="shared" si="20"/>
        <v>1.453333333333335</v>
      </c>
      <c r="AB134" s="19">
        <f t="shared" si="15"/>
        <v>4.839727234505737</v>
      </c>
      <c r="AC134" s="19">
        <f t="shared" si="16"/>
        <v>-0.6960610797583219</v>
      </c>
      <c r="AD134" s="17">
        <f t="shared" si="21"/>
        <v>0.0027549761974746943</v>
      </c>
      <c r="AE134" s="19">
        <f t="shared" si="23"/>
        <v>0.5241165556673707</v>
      </c>
      <c r="AF134" s="23">
        <f t="shared" si="17"/>
        <v>1.453333333333335</v>
      </c>
    </row>
    <row r="135" spans="26:32" ht="18" customHeight="1">
      <c r="Z135" s="18">
        <f t="shared" si="22"/>
        <v>110</v>
      </c>
      <c r="AA135" s="19">
        <f t="shared" si="20"/>
        <v>1.4666666666666683</v>
      </c>
      <c r="AB135" s="19">
        <f t="shared" si="15"/>
        <v>4.856405834376882</v>
      </c>
      <c r="AC135" s="19">
        <f t="shared" si="16"/>
        <v>-0.704733386477544</v>
      </c>
      <c r="AD135" s="17">
        <f t="shared" si="21"/>
        <v>0.002745514643556167</v>
      </c>
      <c r="AE135" s="19">
        <f t="shared" si="23"/>
        <v>0.5268620703109269</v>
      </c>
      <c r="AF135" s="23">
        <f t="shared" si="17"/>
        <v>1.4666666666666683</v>
      </c>
    </row>
    <row r="136" spans="26:32" ht="18" customHeight="1">
      <c r="Z136" s="18">
        <f t="shared" si="22"/>
        <v>111</v>
      </c>
      <c r="AA136" s="19">
        <f t="shared" si="20"/>
        <v>1.4800000000000018</v>
      </c>
      <c r="AB136" s="19">
        <f t="shared" si="15"/>
        <v>4.8729225340076825</v>
      </c>
      <c r="AC136" s="19">
        <f t="shared" si="16"/>
        <v>-0.7134214669853298</v>
      </c>
      <c r="AD136" s="17">
        <f t="shared" si="21"/>
        <v>0.0027362087618428605</v>
      </c>
      <c r="AE136" s="19">
        <f t="shared" si="23"/>
        <v>0.5295982790727698</v>
      </c>
      <c r="AF136" s="23">
        <f t="shared" si="17"/>
        <v>1.4800000000000018</v>
      </c>
    </row>
    <row r="137" spans="26:32" ht="18" customHeight="1">
      <c r="Z137" s="18">
        <f t="shared" si="22"/>
        <v>112</v>
      </c>
      <c r="AA137" s="19">
        <f t="shared" si="20"/>
        <v>1.4933333333333352</v>
      </c>
      <c r="AB137" s="19">
        <f t="shared" si="15"/>
        <v>4.889278978834661</v>
      </c>
      <c r="AC137" s="19">
        <f t="shared" si="16"/>
        <v>-0.722124871031725</v>
      </c>
      <c r="AD137" s="17">
        <f t="shared" si="21"/>
        <v>0.0027270551324750296</v>
      </c>
      <c r="AE137" s="19">
        <f t="shared" si="23"/>
        <v>0.5323253342052449</v>
      </c>
      <c r="AF137" s="23">
        <f t="shared" si="17"/>
        <v>1.4933333333333352</v>
      </c>
    </row>
    <row r="138" spans="26:32" ht="18" customHeight="1">
      <c r="Z138" s="18">
        <f t="shared" si="22"/>
        <v>113</v>
      </c>
      <c r="AA138" s="19">
        <f t="shared" si="20"/>
        <v>1.5066666666666686</v>
      </c>
      <c r="AB138" s="19">
        <f t="shared" si="15"/>
        <v>4.90547678174372</v>
      </c>
      <c r="AC138" s="19">
        <f t="shared" si="16"/>
        <v>-0.7308431524260685</v>
      </c>
      <c r="AD138" s="17">
        <f t="shared" si="21"/>
        <v>0.0027180504416930125</v>
      </c>
      <c r="AE138" s="19">
        <f t="shared" si="23"/>
        <v>0.5350433846469379</v>
      </c>
      <c r="AF138" s="23">
        <f t="shared" si="17"/>
        <v>1.5066666666666686</v>
      </c>
    </row>
    <row r="139" spans="26:32" ht="18" customHeight="1">
      <c r="Z139" s="18">
        <f t="shared" si="22"/>
        <v>114</v>
      </c>
      <c r="AA139" s="19">
        <f t="shared" si="20"/>
        <v>1.520000000000002</v>
      </c>
      <c r="AB139" s="19">
        <f t="shared" si="15"/>
        <v>4.921517524104835</v>
      </c>
      <c r="AC139" s="19">
        <f t="shared" si="16"/>
        <v>-0.7395758689820714</v>
      </c>
      <c r="AD139" s="17">
        <f t="shared" si="21"/>
        <v>0.002709191477634433</v>
      </c>
      <c r="AE139" s="19">
        <f t="shared" si="23"/>
        <v>0.5377525761245724</v>
      </c>
      <c r="AF139" s="23">
        <f t="shared" si="17"/>
        <v>1.520000000000002</v>
      </c>
    </row>
    <row r="140" spans="26:32" ht="18" customHeight="1">
      <c r="Z140" s="18">
        <f t="shared" si="22"/>
        <v>115</v>
      </c>
      <c r="AA140" s="19">
        <f t="shared" si="20"/>
        <v>1.5333333333333354</v>
      </c>
      <c r="AB140" s="19">
        <f t="shared" si="15"/>
        <v>4.937402756765194</v>
      </c>
      <c r="AC140" s="19">
        <f t="shared" si="16"/>
        <v>-0.7483225824647327</v>
      </c>
      <c r="AD140" s="17">
        <f t="shared" si="21"/>
        <v>0.0027004751263331912</v>
      </c>
      <c r="AE140" s="19">
        <f t="shared" si="23"/>
        <v>0.5404530512509056</v>
      </c>
      <c r="AF140" s="23">
        <f t="shared" si="17"/>
        <v>1.5333333333333354</v>
      </c>
    </row>
    <row r="141" spans="26:32" ht="18" customHeight="1">
      <c r="Z141" s="18">
        <f t="shared" si="22"/>
        <v>116</v>
      </c>
      <c r="AA141" s="19">
        <f t="shared" si="20"/>
        <v>1.5466666666666689</v>
      </c>
      <c r="AB141" s="19">
        <f t="shared" si="15"/>
        <v>4.95313400100308</v>
      </c>
      <c r="AC141" s="19">
        <f t="shared" si="16"/>
        <v>-0.7570828585390602</v>
      </c>
      <c r="AD141" s="17">
        <f t="shared" si="21"/>
        <v>0.002691898367908711</v>
      </c>
      <c r="AE141" s="19">
        <f t="shared" si="23"/>
        <v>0.5431449496188143</v>
      </c>
      <c r="AF141" s="23">
        <f t="shared" si="17"/>
        <v>1.5466666666666689</v>
      </c>
    </row>
    <row r="142" spans="26:32" ht="18" customHeight="1">
      <c r="Z142" s="18">
        <f t="shared" si="22"/>
        <v>117</v>
      </c>
      <c r="AA142" s="19">
        <f t="shared" si="20"/>
        <v>1.5600000000000023</v>
      </c>
      <c r="AB142" s="19">
        <f t="shared" si="15"/>
        <v>4.9687127494440455</v>
      </c>
      <c r="AC142" s="19">
        <f t="shared" si="16"/>
        <v>-0.7658562667204729</v>
      </c>
      <c r="AD142" s="17">
        <f t="shared" si="21"/>
        <v>0.00268345827293502</v>
      </c>
      <c r="AE142" s="19">
        <f t="shared" si="23"/>
        <v>0.5458284078917494</v>
      </c>
      <c r="AF142" s="23">
        <f t="shared" si="17"/>
        <v>1.5600000000000023</v>
      </c>
    </row>
    <row r="143" spans="26:32" ht="18" customHeight="1">
      <c r="Z143" s="18">
        <f t="shared" si="22"/>
        <v>118</v>
      </c>
      <c r="AA143" s="19">
        <f t="shared" si="20"/>
        <v>1.5733333333333357</v>
      </c>
      <c r="AB143" s="19">
        <f t="shared" si="15"/>
        <v>4.9841404669413825</v>
      </c>
      <c r="AC143" s="19">
        <f t="shared" si="16"/>
        <v>-0.7746423803268453</v>
      </c>
      <c r="AD143" s="17">
        <f t="shared" si="21"/>
        <v>0.0026751519989795954</v>
      </c>
      <c r="AE143" s="19">
        <f t="shared" si="23"/>
        <v>0.548503559890729</v>
      </c>
      <c r="AF143" s="23">
        <f t="shared" si="17"/>
        <v>1.5733333333333357</v>
      </c>
    </row>
    <row r="144" spans="26:32" ht="18" customHeight="1">
      <c r="Z144" s="18">
        <f t="shared" si="22"/>
        <v>119</v>
      </c>
      <c r="AA144" s="19">
        <f t="shared" si="20"/>
        <v>1.5866666666666691</v>
      </c>
      <c r="AB144" s="19">
        <f t="shared" si="15"/>
        <v>4.999418591422411</v>
      </c>
      <c r="AC144" s="19">
        <f t="shared" si="16"/>
        <v>-0.7834407764321072</v>
      </c>
      <c r="AD144" s="17">
        <f t="shared" si="21"/>
        <v>0.0026669767873027405</v>
      </c>
      <c r="AE144" s="19">
        <f t="shared" si="23"/>
        <v>0.5511705366780317</v>
      </c>
      <c r="AF144" s="23">
        <f t="shared" si="17"/>
        <v>1.5866666666666691</v>
      </c>
    </row>
    <row r="145" spans="26:32" ht="18" customHeight="1">
      <c r="Z145" s="18">
        <f t="shared" si="22"/>
        <v>120</v>
      </c>
      <c r="AA145" s="19">
        <f t="shared" si="20"/>
        <v>1.6000000000000025</v>
      </c>
      <c r="AB145" s="19">
        <f t="shared" si="15"/>
        <v>5.014548534702156</v>
      </c>
      <c r="AC145" s="19">
        <f t="shared" si="16"/>
        <v>-0.7922510358213268</v>
      </c>
      <c r="AD145" s="17">
        <f t="shared" si="21"/>
        <v>0.0026589299597087816</v>
      </c>
      <c r="AE145" s="19">
        <f t="shared" si="23"/>
        <v>0.5538294666377405</v>
      </c>
      <c r="AF145" s="23">
        <f t="shared" si="17"/>
        <v>1.6000000000000025</v>
      </c>
    </row>
    <row r="146" spans="26:32" ht="18" customHeight="1">
      <c r="Z146" s="18">
        <f t="shared" si="22"/>
        <v>121</v>
      </c>
      <c r="AA146" s="19">
        <f t="shared" si="20"/>
        <v>1.613333333333336</v>
      </c>
      <c r="AB146" s="19">
        <f t="shared" si="15"/>
        <v>5.029531683266009</v>
      </c>
      <c r="AC146" s="19">
        <f t="shared" si="16"/>
        <v>-0.8010727429472332</v>
      </c>
      <c r="AD146" s="17">
        <f t="shared" si="21"/>
        <v>0.0026510089155408435</v>
      </c>
      <c r="AE146" s="19">
        <f t="shared" si="23"/>
        <v>0.5564804755532813</v>
      </c>
      <c r="AF146" s="23">
        <f t="shared" si="17"/>
        <v>1.613333333333336</v>
      </c>
    </row>
    <row r="147" spans="26:32" ht="18" customHeight="1">
      <c r="Z147" s="18">
        <f t="shared" si="22"/>
        <v>122</v>
      </c>
      <c r="AA147" s="19">
        <f t="shared" si="20"/>
        <v>1.6266666666666694</v>
      </c>
      <c r="AB147" s="19">
        <f t="shared" si="15"/>
        <v>5.044369399022632</v>
      </c>
      <c r="AC147" s="19">
        <f t="shared" si="16"/>
        <v>-0.8099054858880924</v>
      </c>
      <c r="AD147" s="17">
        <f t="shared" si="21"/>
        <v>0.002643211128811606</v>
      </c>
      <c r="AE147" s="19">
        <f t="shared" si="23"/>
        <v>0.5591236866820929</v>
      </c>
      <c r="AF147" s="23">
        <f t="shared" si="17"/>
        <v>1.6266666666666694</v>
      </c>
    </row>
    <row r="148" spans="26:32" ht="18" customHeight="1">
      <c r="Z148" s="18">
        <f t="shared" si="22"/>
        <v>123</v>
      </c>
      <c r="AA148" s="19">
        <f t="shared" si="20"/>
        <v>1.6400000000000028</v>
      </c>
      <c r="AB148" s="19">
        <f t="shared" si="15"/>
        <v>5.05906302002859</v>
      </c>
      <c r="AC148" s="19">
        <f t="shared" si="16"/>
        <v>-0.8187488563069045</v>
      </c>
      <c r="AD148" s="17">
        <f t="shared" si="21"/>
        <v>0.0026355341454627665</v>
      </c>
      <c r="AE148" s="19">
        <f t="shared" si="23"/>
        <v>0.5617592208275557</v>
      </c>
      <c r="AF148" s="23">
        <f t="shared" si="17"/>
        <v>1.6400000000000028</v>
      </c>
    </row>
    <row r="149" spans="26:32" ht="18" customHeight="1">
      <c r="Z149" s="18">
        <f t="shared" si="22"/>
        <v>124</v>
      </c>
      <c r="AA149" s="19">
        <f t="shared" si="20"/>
        <v>1.6533333333333362</v>
      </c>
      <c r="AB149" s="19">
        <f t="shared" si="15"/>
        <v>5.0736138611858275</v>
      </c>
      <c r="AC149" s="19">
        <f t="shared" si="16"/>
        <v>-0.8276024494118427</v>
      </c>
      <c r="AD149" s="17">
        <f t="shared" si="21"/>
        <v>0.0026279755807465032</v>
      </c>
      <c r="AE149" s="19">
        <f t="shared" si="23"/>
        <v>0.5643871964083021</v>
      </c>
      <c r="AF149" s="23">
        <f t="shared" si="17"/>
        <v>1.6533333333333362</v>
      </c>
    </row>
    <row r="150" spans="26:32" ht="18" customHeight="1">
      <c r="Z150" s="18">
        <f t="shared" si="22"/>
        <v>125</v>
      </c>
      <c r="AA150" s="19">
        <f t="shared" si="20"/>
        <v>1.6666666666666696</v>
      </c>
      <c r="AB150" s="19">
        <f t="shared" si="15"/>
        <v>5.088023214913299</v>
      </c>
      <c r="AC150" s="19">
        <f t="shared" si="16"/>
        <v>-0.836465863917896</v>
      </c>
      <c r="AD150" s="17">
        <f t="shared" si="21"/>
        <v>0.0026205331167225296</v>
      </c>
      <c r="AE150" s="19">
        <f t="shared" si="23"/>
        <v>0.5670077295250247</v>
      </c>
      <c r="AF150" s="23">
        <f t="shared" si="17"/>
        <v>1.6666666666666696</v>
      </c>
    </row>
    <row r="151" spans="26:32" ht="18" customHeight="1">
      <c r="Z151" s="18">
        <f t="shared" si="22"/>
        <v>126</v>
      </c>
      <c r="AA151" s="19">
        <f t="shared" si="20"/>
        <v>1.680000000000003</v>
      </c>
      <c r="AB151" s="19">
        <f t="shared" si="15"/>
        <v>5.102292351793828</v>
      </c>
      <c r="AC151" s="19">
        <f t="shared" si="16"/>
        <v>-0.8453387020096615</v>
      </c>
      <c r="AD151" s="17">
        <f t="shared" si="21"/>
        <v>0.0026132044998647902</v>
      </c>
      <c r="AE151" s="19">
        <f t="shared" si="23"/>
        <v>0.5696209340248894</v>
      </c>
      <c r="AF151" s="23">
        <f t="shared" si="17"/>
        <v>1.680000000000003</v>
      </c>
    </row>
    <row r="152" spans="26:32" ht="18" customHeight="1">
      <c r="Z152" s="18">
        <f t="shared" si="22"/>
        <v>127</v>
      </c>
      <c r="AA152" s="19">
        <f t="shared" si="20"/>
        <v>1.6933333333333365</v>
      </c>
      <c r="AB152" s="19">
        <f t="shared" si="15"/>
        <v>5.116422521197283</v>
      </c>
      <c r="AC152" s="19">
        <f t="shared" si="16"/>
        <v>-0.8542205693052326</v>
      </c>
      <c r="AD152" s="17">
        <f t="shared" si="21"/>
        <v>0.0026059875387721555</v>
      </c>
      <c r="AE152" s="19">
        <f t="shared" si="23"/>
        <v>0.5722269215636616</v>
      </c>
      <c r="AF152" s="23">
        <f t="shared" si="17"/>
        <v>1.6933333333333365</v>
      </c>
    </row>
    <row r="153" spans="26:32" ht="18" customHeight="1">
      <c r="Z153" s="18">
        <f t="shared" si="22"/>
        <v>128</v>
      </c>
      <c r="AA153" s="19">
        <f t="shared" si="20"/>
        <v>1.7066666666666699</v>
      </c>
      <c r="AB153" s="19">
        <f aca="true" t="shared" si="25" ref="AB153:AB216">SQRT(2*g*(2*d+AA153-2*SQRT(AA153^2+d^2))*(AA153^2+d^2)/(3*AA153^2+d^2))</f>
        <v>5.13041495188114</v>
      </c>
      <c r="AC153" s="19">
        <f aca="true" t="shared" si="26" ref="AC153:AC216">-AB153*AA153/SQRT(AA153^2+d^2)</f>
        <v>-0.8631110748211515</v>
      </c>
      <c r="AD153" s="17">
        <f t="shared" si="21"/>
        <v>0.002598880101977809</v>
      </c>
      <c r="AE153" s="19">
        <f t="shared" si="23"/>
        <v>0.5748258016656395</v>
      </c>
      <c r="AF153" s="23">
        <f aca="true" t="shared" si="27" ref="AF153:AF216">IF(čas&gt;=AE153,AA153,0)</f>
        <v>1.7066666666666699</v>
      </c>
    </row>
    <row r="154" spans="26:32" ht="18" customHeight="1">
      <c r="Z154" s="18">
        <f t="shared" si="22"/>
        <v>129</v>
      </c>
      <c r="AA154" s="19">
        <f aca="true" t="shared" si="28" ref="AA154:AA217">AA153+AA$21</f>
        <v>1.7200000000000033</v>
      </c>
      <c r="AB154" s="19">
        <f t="shared" si="25"/>
        <v>5.144270852569274</v>
      </c>
      <c r="AC154" s="19">
        <f t="shared" si="26"/>
        <v>-0.8720098309383543</v>
      </c>
      <c r="AD154" s="17">
        <f aca="true" t="shared" si="29" ref="AD154:AD217">AA$21/AB154</f>
        <v>0.002591880115852392</v>
      </c>
      <c r="AE154" s="19">
        <f t="shared" si="23"/>
        <v>0.5774176817814919</v>
      </c>
      <c r="AF154" s="23">
        <f t="shared" si="27"/>
        <v>1.7200000000000033</v>
      </c>
    </row>
    <row r="155" spans="26:32" ht="18" customHeight="1">
      <c r="Z155" s="18">
        <f aca="true" t="shared" si="30" ref="Z155:Z218">Z154+1</f>
        <v>130</v>
      </c>
      <c r="AA155" s="19">
        <f t="shared" si="28"/>
        <v>1.7333333333333367</v>
      </c>
      <c r="AB155" s="19">
        <f t="shared" si="25"/>
        <v>5.157991412510087</v>
      </c>
      <c r="AC155" s="19">
        <f t="shared" si="26"/>
        <v>-0.8809164533691031</v>
      </c>
      <c r="AD155" s="17">
        <f t="shared" si="29"/>
        <v>0.0025849855625961183</v>
      </c>
      <c r="AE155" s="19">
        <f aca="true" t="shared" si="31" ref="AE155:AE218">AE154+AD155</f>
        <v>0.580002667344088</v>
      </c>
      <c r="AF155" s="23">
        <f t="shared" si="27"/>
        <v>1.7333333333333367</v>
      </c>
    </row>
    <row r="156" spans="26:32" ht="18" customHeight="1">
      <c r="Z156" s="18">
        <f t="shared" si="30"/>
        <v>131</v>
      </c>
      <c r="AA156" s="19">
        <f t="shared" si="28"/>
        <v>1.7466666666666701</v>
      </c>
      <c r="AB156" s="19">
        <f t="shared" si="25"/>
        <v>5.1715778020146885</v>
      </c>
      <c r="AC156" s="19">
        <f t="shared" si="26"/>
        <v>-0.8898305611248323</v>
      </c>
      <c r="AD156" s="17">
        <f t="shared" si="29"/>
        <v>0.0025781944783155103</v>
      </c>
      <c r="AE156" s="19">
        <f t="shared" si="31"/>
        <v>0.5825808618224035</v>
      </c>
      <c r="AF156" s="23">
        <f t="shared" si="27"/>
        <v>1.7466666666666701</v>
      </c>
    </row>
    <row r="157" spans="26:32" ht="18" customHeight="1">
      <c r="Z157" s="18">
        <f t="shared" si="30"/>
        <v>132</v>
      </c>
      <c r="AA157" s="19">
        <f t="shared" si="28"/>
        <v>1.7600000000000036</v>
      </c>
      <c r="AB157" s="19">
        <f t="shared" si="25"/>
        <v>5.185031172976019</v>
      </c>
      <c r="AC157" s="19">
        <f t="shared" si="26"/>
        <v>-0.8987517764848845</v>
      </c>
      <c r="AD157" s="17">
        <f t="shared" si="29"/>
        <v>0.0025715049511805515</v>
      </c>
      <c r="AE157" s="19">
        <f t="shared" si="31"/>
        <v>0.5851523667735841</v>
      </c>
      <c r="AF157" s="23">
        <f t="shared" si="27"/>
        <v>1.7600000000000036</v>
      </c>
    </row>
    <row r="158" spans="26:32" ht="18" customHeight="1">
      <c r="Z158" s="18">
        <f t="shared" si="30"/>
        <v>133</v>
      </c>
      <c r="AA158" s="19">
        <f t="shared" si="28"/>
        <v>1.773333333333337</v>
      </c>
      <c r="AB158" s="19">
        <f t="shared" si="25"/>
        <v>5.198352659369752</v>
      </c>
      <c r="AC158" s="19">
        <f t="shared" si="26"/>
        <v>-0.9076797249661052</v>
      </c>
      <c r="AD158" s="17">
        <f t="shared" si="29"/>
        <v>0.002564915119658285</v>
      </c>
      <c r="AE158" s="19">
        <f t="shared" si="31"/>
        <v>0.5877172818932423</v>
      </c>
      <c r="AF158" s="23">
        <f t="shared" si="27"/>
        <v>1.773333333333337</v>
      </c>
    </row>
    <row r="159" spans="26:32" ht="18" customHeight="1">
      <c r="Z159" s="18">
        <f t="shared" si="30"/>
        <v>134</v>
      </c>
      <c r="AA159" s="19">
        <f t="shared" si="28"/>
        <v>1.7866666666666704</v>
      </c>
      <c r="AB159" s="19">
        <f t="shared" si="25"/>
        <v>5.211543377737674</v>
      </c>
      <c r="AC159" s="19">
        <f t="shared" si="26"/>
        <v>-0.9166140352932483</v>
      </c>
      <c r="AD159" s="17">
        <f t="shared" si="29"/>
        <v>0.002558423170819183</v>
      </c>
      <c r="AE159" s="19">
        <f t="shared" si="31"/>
        <v>0.5902757050640616</v>
      </c>
      <c r="AF159" s="23">
        <f t="shared" si="27"/>
        <v>1.7866666666666704</v>
      </c>
    </row>
    <row r="160" spans="26:32" ht="18" customHeight="1">
      <c r="Z160" s="18">
        <f t="shared" si="30"/>
        <v>135</v>
      </c>
      <c r="AA160" s="19">
        <f t="shared" si="28"/>
        <v>1.8000000000000038</v>
      </c>
      <c r="AB160" s="19">
        <f t="shared" si="25"/>
        <v>5.224604427654245</v>
      </c>
      <c r="AC160" s="19">
        <f t="shared" si="26"/>
        <v>-0.9255543393701612</v>
      </c>
      <c r="AD160" s="17">
        <f t="shared" si="29"/>
        <v>0.002552027338712754</v>
      </c>
      <c r="AE160" s="19">
        <f t="shared" si="31"/>
        <v>0.5928277324027743</v>
      </c>
      <c r="AF160" s="23">
        <f t="shared" si="27"/>
        <v>1.8000000000000038</v>
      </c>
    </row>
    <row r="161" spans="26:32" ht="18" customHeight="1">
      <c r="Z161" s="18">
        <f t="shared" si="30"/>
        <v>136</v>
      </c>
      <c r="AA161" s="19">
        <f t="shared" si="28"/>
        <v>1.8133333333333372</v>
      </c>
      <c r="AB161" s="19">
        <f t="shared" si="25"/>
        <v>5.237536892177082</v>
      </c>
      <c r="AC161" s="19">
        <f t="shared" si="26"/>
        <v>-0.9345002722517237</v>
      </c>
      <c r="AD161" s="17">
        <f t="shared" si="29"/>
        <v>0.002545725902809074</v>
      </c>
      <c r="AE161" s="19">
        <f t="shared" si="31"/>
        <v>0.5953734583055834</v>
      </c>
      <c r="AF161" s="23">
        <f t="shared" si="27"/>
        <v>1.8133333333333372</v>
      </c>
    </row>
    <row r="162" spans="26:32" ht="18" customHeight="1">
      <c r="Z162" s="18">
        <f t="shared" si="30"/>
        <v>137</v>
      </c>
      <c r="AA162" s="19">
        <f t="shared" si="28"/>
        <v>1.8266666666666707</v>
      </c>
      <c r="AB162" s="19">
        <f t="shared" si="25"/>
        <v>5.250341838282001</v>
      </c>
      <c r="AC162" s="19">
        <f t="shared" si="26"/>
        <v>-0.9434514721165075</v>
      </c>
      <c r="AD162" s="17">
        <f t="shared" si="29"/>
        <v>0.0025395171865030836</v>
      </c>
      <c r="AE162" s="19">
        <f t="shared" si="31"/>
        <v>0.5979129754920866</v>
      </c>
      <c r="AF162" s="23">
        <f t="shared" si="27"/>
        <v>1.8266666666666707</v>
      </c>
    </row>
    <row r="163" spans="26:32" ht="18" customHeight="1">
      <c r="Z163" s="18">
        <f t="shared" si="30"/>
        <v>138</v>
      </c>
      <c r="AA163" s="19">
        <f t="shared" si="28"/>
        <v>1.840000000000004</v>
      </c>
      <c r="AB163" s="19">
        <f t="shared" si="25"/>
        <v>5.263020317283174</v>
      </c>
      <c r="AC163" s="19">
        <f t="shared" si="26"/>
        <v>-0.9524075802401155</v>
      </c>
      <c r="AD163" s="17">
        <f t="shared" si="29"/>
        <v>0.0025333995556787326</v>
      </c>
      <c r="AE163" s="19">
        <f t="shared" si="31"/>
        <v>0.6004463750477653</v>
      </c>
      <c r="AF163" s="23">
        <f t="shared" si="27"/>
        <v>1.840000000000004</v>
      </c>
    </row>
    <row r="164" spans="26:32" ht="18" customHeight="1">
      <c r="Z164" s="18">
        <f t="shared" si="30"/>
        <v>139</v>
      </c>
      <c r="AA164" s="19">
        <f t="shared" si="28"/>
        <v>1.8533333333333375</v>
      </c>
      <c r="AB164" s="19">
        <f t="shared" si="25"/>
        <v>5.275573365239104</v>
      </c>
      <c r="AC164" s="19">
        <f t="shared" si="26"/>
        <v>-0.9613682409691933</v>
      </c>
      <c r="AD164" s="17">
        <f t="shared" si="29"/>
        <v>0.00252737141733011</v>
      </c>
      <c r="AE164" s="19">
        <f t="shared" si="31"/>
        <v>0.6029737464650954</v>
      </c>
      <c r="AF164" s="23">
        <f t="shared" si="27"/>
        <v>1.8533333333333375</v>
      </c>
    </row>
    <row r="165" spans="26:32" ht="18" customHeight="1">
      <c r="Z165" s="18">
        <f t="shared" si="30"/>
        <v>140</v>
      </c>
      <c r="AA165" s="19">
        <f t="shared" si="28"/>
        <v>1.866666666666671</v>
      </c>
      <c r="AB165" s="19">
        <f t="shared" si="25"/>
        <v>5.288002003344854</v>
      </c>
      <c r="AC165" s="19">
        <f t="shared" si="26"/>
        <v>-0.9703331016960598</v>
      </c>
      <c r="AD165" s="17">
        <f t="shared" si="29"/>
        <v>0.0025214312182369665</v>
      </c>
      <c r="AE165" s="19">
        <f t="shared" si="31"/>
        <v>0.6054951776833324</v>
      </c>
      <c r="AF165" s="23">
        <f t="shared" si="27"/>
        <v>1.866666666666671</v>
      </c>
    </row>
    <row r="166" spans="26:32" ht="18" customHeight="1">
      <c r="Z166" s="18">
        <f t="shared" si="30"/>
        <v>141</v>
      </c>
      <c r="AA166" s="19">
        <f t="shared" si="28"/>
        <v>1.8800000000000043</v>
      </c>
      <c r="AB166" s="19">
        <f t="shared" si="25"/>
        <v>5.300307238311218</v>
      </c>
      <c r="AC166" s="19">
        <f t="shared" si="26"/>
        <v>-0.9793018128339627</v>
      </c>
      <c r="AD166" s="17">
        <f t="shared" si="29"/>
        <v>0.002515577443692037</v>
      </c>
      <c r="AE166" s="19">
        <f t="shared" si="31"/>
        <v>0.6080107551270244</v>
      </c>
      <c r="AF166" s="23">
        <f t="shared" si="27"/>
        <v>1.8800000000000043</v>
      </c>
    </row>
    <row r="167" spans="26:32" ht="18" customHeight="1">
      <c r="Z167" s="18">
        <f t="shared" si="30"/>
        <v>142</v>
      </c>
      <c r="AA167" s="19">
        <f t="shared" si="28"/>
        <v>1.8933333333333378</v>
      </c>
      <c r="AB167" s="19">
        <f t="shared" si="25"/>
        <v>5.31249006273117</v>
      </c>
      <c r="AC167" s="19">
        <f t="shared" si="26"/>
        <v>-0.9882740277928936</v>
      </c>
      <c r="AD167" s="17">
        <f t="shared" si="29"/>
        <v>0.0025098086162778856</v>
      </c>
      <c r="AE167" s="19">
        <f t="shared" si="31"/>
        <v>0.6105205637433023</v>
      </c>
      <c r="AF167" s="23">
        <f t="shared" si="27"/>
        <v>1.8933333333333378</v>
      </c>
    </row>
    <row r="168" spans="26:32" ht="18" customHeight="1">
      <c r="Z168" s="18">
        <f t="shared" si="30"/>
        <v>143</v>
      </c>
      <c r="AA168" s="19">
        <f t="shared" si="28"/>
        <v>1.9066666666666712</v>
      </c>
      <c r="AB168" s="19">
        <f t="shared" si="25"/>
        <v>5.32455145543425</v>
      </c>
      <c r="AC168" s="19">
        <f t="shared" si="26"/>
        <v>-0.9972494029559803</v>
      </c>
      <c r="AD168" s="17">
        <f t="shared" si="29"/>
        <v>0.0025041232946909175</v>
      </c>
      <c r="AE168" s="19">
        <f t="shared" si="31"/>
        <v>0.6130246870379933</v>
      </c>
      <c r="AF168" s="23">
        <f t="shared" si="27"/>
        <v>1.9066666666666712</v>
      </c>
    </row>
    <row r="169" spans="26:32" ht="18" customHeight="1">
      <c r="Z169" s="18">
        <f t="shared" si="30"/>
        <v>144</v>
      </c>
      <c r="AA169" s="19">
        <f t="shared" si="28"/>
        <v>1.9200000000000046</v>
      </c>
      <c r="AB169" s="19">
        <f t="shared" si="25"/>
        <v>5.33649238182924</v>
      </c>
      <c r="AC169" s="19">
        <f t="shared" si="26"/>
        <v>-1.0062275976563997</v>
      </c>
      <c r="AD169" s="17">
        <f t="shared" si="29"/>
        <v>0.002498520072610493</v>
      </c>
      <c r="AE169" s="19">
        <f t="shared" si="31"/>
        <v>0.6155232071106038</v>
      </c>
      <c r="AF169" s="23">
        <f t="shared" si="27"/>
        <v>1.9200000000000046</v>
      </c>
    </row>
    <row r="170" spans="26:32" ht="18" customHeight="1">
      <c r="Z170" s="18">
        <f t="shared" si="30"/>
        <v>145</v>
      </c>
      <c r="AA170" s="19">
        <f t="shared" si="28"/>
        <v>1.933333333333338</v>
      </c>
      <c r="AB170" s="19">
        <f t="shared" si="25"/>
        <v>5.348313794235619</v>
      </c>
      <c r="AC170" s="19">
        <f t="shared" si="26"/>
        <v>-1.0152082741548083</v>
      </c>
      <c r="AD170" s="17">
        <f t="shared" si="29"/>
        <v>0.0024929975776110825</v>
      </c>
      <c r="AE170" s="19">
        <f t="shared" si="31"/>
        <v>0.6180162046882149</v>
      </c>
      <c r="AF170" s="23">
        <f t="shared" si="27"/>
        <v>1.933333333333338</v>
      </c>
    </row>
    <row r="171" spans="26:32" ht="18" customHeight="1">
      <c r="Z171" s="18">
        <f t="shared" si="30"/>
        <v>146</v>
      </c>
      <c r="AA171" s="19">
        <f t="shared" si="28"/>
        <v>1.9466666666666714</v>
      </c>
      <c r="AB171" s="19">
        <f t="shared" si="25"/>
        <v>5.36001663220427</v>
      </c>
      <c r="AC171" s="19">
        <f t="shared" si="26"/>
        <v>-1.0241910976172706</v>
      </c>
      <c r="AD171" s="17">
        <f t="shared" si="29"/>
        <v>0.0024875544701155323</v>
      </c>
      <c r="AE171" s="19">
        <f t="shared" si="31"/>
        <v>0.6205037591583304</v>
      </c>
      <c r="AF171" s="23">
        <f t="shared" si="27"/>
        <v>1.9466666666666714</v>
      </c>
    </row>
    <row r="172" spans="26:32" ht="18" customHeight="1">
      <c r="Z172" s="18">
        <f t="shared" si="30"/>
        <v>147</v>
      </c>
      <c r="AA172" s="19">
        <f t="shared" si="28"/>
        <v>1.9600000000000048</v>
      </c>
      <c r="AB172" s="19">
        <f t="shared" si="25"/>
        <v>5.371601822827689</v>
      </c>
      <c r="AC172" s="19">
        <f t="shared" si="26"/>
        <v>-1.033175736093636</v>
      </c>
      <c r="AD172" s="17">
        <f t="shared" si="29"/>
        <v>0.002482189442387685</v>
      </c>
      <c r="AE172" s="19">
        <f t="shared" si="31"/>
        <v>0.6229859486007181</v>
      </c>
      <c r="AF172" s="23">
        <f t="shared" si="27"/>
        <v>1.9600000000000048</v>
      </c>
    </row>
    <row r="173" spans="26:32" ht="18" customHeight="1">
      <c r="Z173" s="18">
        <f t="shared" si="30"/>
        <v>148</v>
      </c>
      <c r="AA173" s="19">
        <f t="shared" si="28"/>
        <v>1.9733333333333383</v>
      </c>
      <c r="AB173" s="19">
        <f t="shared" si="25"/>
        <v>5.3830702810403706</v>
      </c>
      <c r="AC173" s="19">
        <f t="shared" si="26"/>
        <v>-1.0421618604964034</v>
      </c>
      <c r="AD173" s="17">
        <f t="shared" si="29"/>
        <v>0.0024769012175624872</v>
      </c>
      <c r="AE173" s="19">
        <f t="shared" si="31"/>
        <v>0.6254628498182806</v>
      </c>
      <c r="AF173" s="23">
        <f t="shared" si="27"/>
        <v>1.9733333333333383</v>
      </c>
    </row>
    <row r="174" spans="26:32" ht="18" customHeight="1">
      <c r="Z174" s="18">
        <f t="shared" si="30"/>
        <v>149</v>
      </c>
      <c r="AA174" s="19">
        <f t="shared" si="28"/>
        <v>1.9866666666666717</v>
      </c>
      <c r="AB174" s="19">
        <f t="shared" si="25"/>
        <v>5.394422909909363</v>
      </c>
      <c r="AC174" s="19">
        <f t="shared" si="26"/>
        <v>-1.051149144579972</v>
      </c>
      <c r="AD174" s="17">
        <f t="shared" si="29"/>
        <v>0.002471688548712129</v>
      </c>
      <c r="AE174" s="19">
        <f t="shared" si="31"/>
        <v>0.6279345383669928</v>
      </c>
      <c r="AF174" s="23">
        <f t="shared" si="27"/>
        <v>1.9866666666666717</v>
      </c>
    </row>
    <row r="175" spans="26:32" ht="18" customHeight="1">
      <c r="Z175" s="18">
        <f t="shared" si="30"/>
        <v>150</v>
      </c>
      <c r="AA175" s="19">
        <f t="shared" si="28"/>
        <v>2.000000000000005</v>
      </c>
      <c r="AB175" s="19">
        <f t="shared" si="25"/>
        <v>5.405660600915735</v>
      </c>
      <c r="AC175" s="19">
        <f t="shared" si="26"/>
        <v>-1.06013726492035</v>
      </c>
      <c r="AD175" s="17">
        <f t="shared" si="29"/>
        <v>0.0024665502179464665</v>
      </c>
      <c r="AE175" s="19">
        <f t="shared" si="31"/>
        <v>0.6304010885849393</v>
      </c>
      <c r="AF175" s="23">
        <f t="shared" si="27"/>
        <v>2.000000000000005</v>
      </c>
    </row>
    <row r="176" spans="26:32" ht="18" customHeight="1">
      <c r="Z176" s="18">
        <f t="shared" si="30"/>
        <v>151</v>
      </c>
      <c r="AA176" s="19">
        <f t="shared" si="28"/>
        <v>2.013333333333338</v>
      </c>
      <c r="AB176" s="19">
        <f t="shared" si="25"/>
        <v>5.416784234227043</v>
      </c>
      <c r="AC176" s="19">
        <f t="shared" si="26"/>
        <v>-1.0691259008952347</v>
      </c>
      <c r="AD176" s="17">
        <f t="shared" si="29"/>
        <v>0.0024614850355463634</v>
      </c>
      <c r="AE176" s="19">
        <f t="shared" si="31"/>
        <v>0.6328625736204856</v>
      </c>
      <c r="AF176" s="23">
        <f t="shared" si="27"/>
        <v>2.013333333333338</v>
      </c>
    </row>
    <row r="177" spans="26:32" ht="18" customHeight="1">
      <c r="Z177" s="18">
        <f t="shared" si="30"/>
        <v>152</v>
      </c>
      <c r="AA177" s="19">
        <f t="shared" si="28"/>
        <v>2.0266666666666713</v>
      </c>
      <c r="AB177" s="19">
        <f t="shared" si="25"/>
        <v>5.427794678961147</v>
      </c>
      <c r="AC177" s="19">
        <f t="shared" si="26"/>
        <v>-1.0781147346644722</v>
      </c>
      <c r="AD177" s="17">
        <f t="shared" si="29"/>
        <v>0.002456491839128533</v>
      </c>
      <c r="AE177" s="19">
        <f t="shared" si="31"/>
        <v>0.6353190654596141</v>
      </c>
      <c r="AF177" s="23">
        <f t="shared" si="27"/>
        <v>2.0266666666666713</v>
      </c>
    </row>
    <row r="178" spans="26:32" ht="18" customHeight="1">
      <c r="Z178" s="18">
        <f t="shared" si="30"/>
        <v>153</v>
      </c>
      <c r="AA178" s="19">
        <f t="shared" si="28"/>
        <v>2.0400000000000045</v>
      </c>
      <c r="AB178" s="19">
        <f t="shared" si="25"/>
        <v>5.438692793441895</v>
      </c>
      <c r="AC178" s="19">
        <f t="shared" si="26"/>
        <v>-1.0871034511509048</v>
      </c>
      <c r="AD178" s="17">
        <f t="shared" si="29"/>
        <v>0.0024515694928404458</v>
      </c>
      <c r="AE178" s="19">
        <f t="shared" si="31"/>
        <v>0.6377706349524546</v>
      </c>
      <c r="AF178" s="23">
        <f t="shared" si="27"/>
        <v>2.0400000000000045</v>
      </c>
    </row>
    <row r="179" spans="26:32" ht="18" customHeight="1">
      <c r="Z179" s="18">
        <f t="shared" si="30"/>
        <v>154</v>
      </c>
      <c r="AA179" s="19">
        <f t="shared" si="28"/>
        <v>2.0533333333333377</v>
      </c>
      <c r="AB179" s="19">
        <f t="shared" si="25"/>
        <v>5.449479425446635</v>
      </c>
      <c r="AC179" s="19">
        <f t="shared" si="26"/>
        <v>-1.0960917380215338</v>
      </c>
      <c r="AD179" s="17">
        <f t="shared" si="29"/>
        <v>0.002446716886584179</v>
      </c>
      <c r="AE179" s="19">
        <f t="shared" si="31"/>
        <v>0.6402173518390387</v>
      </c>
      <c r="AF179" s="23">
        <f t="shared" si="27"/>
        <v>2.0533333333333377</v>
      </c>
    </row>
    <row r="180" spans="26:32" ht="18" customHeight="1">
      <c r="Z180" s="18">
        <f t="shared" si="30"/>
        <v>155</v>
      </c>
      <c r="AA180" s="19">
        <f t="shared" si="28"/>
        <v>2.066666666666671</v>
      </c>
      <c r="AB180" s="19">
        <f t="shared" si="25"/>
        <v>5.460155412446208</v>
      </c>
      <c r="AC180" s="19">
        <f t="shared" si="26"/>
        <v>-1.1050792856690488</v>
      </c>
      <c r="AD180" s="17">
        <f t="shared" si="29"/>
        <v>0.0024419329352678367</v>
      </c>
      <c r="AE180" s="19">
        <f t="shared" si="31"/>
        <v>0.6426592847743066</v>
      </c>
      <c r="AF180" s="23">
        <f t="shared" si="27"/>
        <v>2.066666666666671</v>
      </c>
    </row>
    <row r="181" spans="26:32" ht="18" customHeight="1">
      <c r="Z181" s="18">
        <f t="shared" si="30"/>
        <v>156</v>
      </c>
      <c r="AA181" s="19">
        <f t="shared" si="28"/>
        <v>2.080000000000004</v>
      </c>
      <c r="AB181" s="19">
        <f t="shared" si="25"/>
        <v>5.470721581837415</v>
      </c>
      <c r="AC181" s="19">
        <f t="shared" si="26"/>
        <v>-1.1140657871936597</v>
      </c>
      <c r="AD181" s="17">
        <f t="shared" si="29"/>
        <v>0.0024372165780834998</v>
      </c>
      <c r="AE181" s="19">
        <f t="shared" si="31"/>
        <v>0.64509650135239</v>
      </c>
      <c r="AF181" s="23">
        <f t="shared" si="27"/>
        <v>2.080000000000004</v>
      </c>
    </row>
    <row r="182" spans="26:32" ht="18" customHeight="1">
      <c r="Z182" s="18">
        <f t="shared" si="30"/>
        <v>157</v>
      </c>
      <c r="AA182" s="19">
        <f t="shared" si="28"/>
        <v>2.0933333333333373</v>
      </c>
      <c r="AB182" s="19">
        <f t="shared" si="25"/>
        <v>5.481178751168341</v>
      </c>
      <c r="AC182" s="19">
        <f t="shared" si="26"/>
        <v>-1.1230509383852358</v>
      </c>
      <c r="AD182" s="17">
        <f t="shared" si="29"/>
        <v>0.00243256677781057</v>
      </c>
      <c r="AE182" s="19">
        <f t="shared" si="31"/>
        <v>0.6475290681302006</v>
      </c>
      <c r="AF182" s="23">
        <f t="shared" si="27"/>
        <v>2.0933333333333373</v>
      </c>
    </row>
    <row r="183" spans="26:32" ht="18" customHeight="1">
      <c r="Z183" s="18">
        <f t="shared" si="30"/>
        <v>158</v>
      </c>
      <c r="AA183" s="19">
        <f t="shared" si="28"/>
        <v>2.1066666666666705</v>
      </c>
      <c r="AB183" s="19">
        <f t="shared" si="25"/>
        <v>5.491527728356828</v>
      </c>
      <c r="AC183" s="19">
        <f t="shared" si="26"/>
        <v>-1.1320344377057494</v>
      </c>
      <c r="AD183" s="17">
        <f t="shared" si="29"/>
        <v>0.0024279825201434296</v>
      </c>
      <c r="AE183" s="19">
        <f t="shared" si="31"/>
        <v>0.649957050650344</v>
      </c>
      <c r="AF183" s="23">
        <f t="shared" si="27"/>
        <v>2.1066666666666705</v>
      </c>
    </row>
    <row r="184" spans="26:32" ht="18" customHeight="1">
      <c r="Z184" s="18">
        <f t="shared" si="30"/>
        <v>159</v>
      </c>
      <c r="AA184" s="19">
        <f t="shared" si="28"/>
        <v>2.1200000000000037</v>
      </c>
      <c r="AB184" s="19">
        <f t="shared" si="25"/>
        <v>5.501769311902265</v>
      </c>
      <c r="AC184" s="19">
        <f t="shared" si="26"/>
        <v>-1.141015986271996</v>
      </c>
      <c r="AD184" s="17">
        <f t="shared" si="29"/>
        <v>0.0024234628130424584</v>
      </c>
      <c r="AE184" s="19">
        <f t="shared" si="31"/>
        <v>0.6523805134633865</v>
      </c>
      <c r="AF184" s="23">
        <f t="shared" si="27"/>
        <v>2.1200000000000037</v>
      </c>
    </row>
    <row r="185" spans="26:32" ht="18" customHeight="1">
      <c r="Z185" s="18">
        <f t="shared" si="30"/>
        <v>160</v>
      </c>
      <c r="AA185" s="19">
        <f t="shared" si="28"/>
        <v>2.133333333333337</v>
      </c>
      <c r="AB185" s="19">
        <f t="shared" si="25"/>
        <v>5.511904291090897</v>
      </c>
      <c r="AC185" s="19">
        <f t="shared" si="26"/>
        <v>-1.1499952878385722</v>
      </c>
      <c r="AD185" s="17">
        <f t="shared" si="29"/>
        <v>0.00241900668610747</v>
      </c>
      <c r="AE185" s="19">
        <f t="shared" si="31"/>
        <v>0.654799520149494</v>
      </c>
      <c r="AF185" s="23">
        <f t="shared" si="27"/>
        <v>2.133333333333337</v>
      </c>
    </row>
    <row r="186" spans="26:32" ht="18" customHeight="1">
      <c r="Z186" s="18">
        <f t="shared" si="30"/>
        <v>161</v>
      </c>
      <c r="AA186" s="19">
        <f t="shared" si="28"/>
        <v>2.14666666666667</v>
      </c>
      <c r="AB186" s="19">
        <f t="shared" si="25"/>
        <v>5.521933446195047</v>
      </c>
      <c r="AC186" s="19">
        <f t="shared" si="26"/>
        <v>-1.1589720487811366</v>
      </c>
      <c r="AD186" s="17">
        <f t="shared" si="29"/>
        <v>0.0024146131899725853</v>
      </c>
      <c r="AE186" s="19">
        <f t="shared" si="31"/>
        <v>0.6572141333394667</v>
      </c>
      <c r="AF186" s="23">
        <f t="shared" si="27"/>
        <v>2.14666666666667</v>
      </c>
    </row>
    <row r="187" spans="26:32" ht="18" customHeight="1">
      <c r="Z187" s="18">
        <f t="shared" si="30"/>
        <v>162</v>
      </c>
      <c r="AA187" s="19">
        <f t="shared" si="28"/>
        <v>2.1600000000000033</v>
      </c>
      <c r="AB187" s="19">
        <f t="shared" si="25"/>
        <v>5.531857548666279</v>
      </c>
      <c r="AC187" s="19">
        <f t="shared" si="26"/>
        <v>-1.167945978079901</v>
      </c>
      <c r="AD187" s="17">
        <f t="shared" si="29"/>
        <v>0.0024102813957217637</v>
      </c>
      <c r="AE187" s="19">
        <f t="shared" si="31"/>
        <v>0.6596244147351884</v>
      </c>
      <c r="AF187" s="23">
        <f t="shared" si="27"/>
        <v>2.1600000000000033</v>
      </c>
    </row>
    <row r="188" spans="26:32" ht="18" customHeight="1">
      <c r="Z188" s="18">
        <f t="shared" si="30"/>
        <v>163</v>
      </c>
      <c r="AA188" s="19">
        <f t="shared" si="28"/>
        <v>2.1733333333333364</v>
      </c>
      <c r="AB188" s="19">
        <f t="shared" si="25"/>
        <v>5.541677361322762</v>
      </c>
      <c r="AC188" s="19">
        <f t="shared" si="26"/>
        <v>-1.1769167873033544</v>
      </c>
      <c r="AD188" s="17">
        <f t="shared" si="29"/>
        <v>0.0024060103943241394</v>
      </c>
      <c r="AE188" s="19">
        <f t="shared" si="31"/>
        <v>0.6620304251295125</v>
      </c>
      <c r="AF188" s="23">
        <f t="shared" si="27"/>
        <v>2.1733333333333364</v>
      </c>
    </row>
    <row r="189" spans="26:32" ht="18" customHeight="1">
      <c r="Z189" s="18">
        <f t="shared" si="30"/>
        <v>164</v>
      </c>
      <c r="AA189" s="19">
        <f t="shared" si="28"/>
        <v>2.1866666666666696</v>
      </c>
      <c r="AB189" s="19">
        <f t="shared" si="25"/>
        <v>5.551393638531152</v>
      </c>
      <c r="AC189" s="19">
        <f t="shared" si="26"/>
        <v>-1.1858841905922348</v>
      </c>
      <c r="AD189" s="17">
        <f t="shared" si="29"/>
        <v>0.002401799296088326</v>
      </c>
      <c r="AE189" s="19">
        <f t="shared" si="31"/>
        <v>0.6644322244256008</v>
      </c>
      <c r="AF189" s="23">
        <f t="shared" si="27"/>
        <v>2.1866666666666696</v>
      </c>
    </row>
    <row r="190" spans="26:32" ht="18" customHeight="1">
      <c r="Z190" s="18">
        <f t="shared" si="30"/>
        <v>165</v>
      </c>
      <c r="AA190" s="19">
        <f t="shared" si="28"/>
        <v>2.200000000000003</v>
      </c>
      <c r="AB190" s="19">
        <f t="shared" si="25"/>
        <v>5.5610071263829655</v>
      </c>
      <c r="AC190" s="19">
        <f t="shared" si="26"/>
        <v>-1.1948479046436906</v>
      </c>
      <c r="AD190" s="17">
        <f t="shared" si="29"/>
        <v>0.0023976472301350396</v>
      </c>
      <c r="AE190" s="19">
        <f t="shared" si="31"/>
        <v>0.6668298716557358</v>
      </c>
      <c r="AF190" s="23">
        <f t="shared" si="27"/>
        <v>2.200000000000003</v>
      </c>
    </row>
    <row r="191" spans="26:32" ht="18" customHeight="1">
      <c r="Z191" s="18">
        <f t="shared" si="30"/>
        <v>166</v>
      </c>
      <c r="AA191" s="19">
        <f t="shared" si="28"/>
        <v>2.213333333333336</v>
      </c>
      <c r="AB191" s="19">
        <f t="shared" si="25"/>
        <v>5.570518562865857</v>
      </c>
      <c r="AC191" s="19">
        <f t="shared" si="26"/>
        <v>-1.2038076486956764</v>
      </c>
      <c r="AD191" s="17">
        <f t="shared" si="29"/>
        <v>0.002393553343887208</v>
      </c>
      <c r="AE191" s="19">
        <f t="shared" si="31"/>
        <v>0.6692234249996231</v>
      </c>
      <c r="AF191" s="23">
        <f t="shared" si="27"/>
        <v>2.213333333333336</v>
      </c>
    </row>
    <row r="192" spans="26:32" ht="18" customHeight="1">
      <c r="Z192" s="18">
        <f t="shared" si="30"/>
        <v>167</v>
      </c>
      <c r="AA192" s="19">
        <f t="shared" si="28"/>
        <v>2.2266666666666692</v>
      </c>
      <c r="AB192" s="19">
        <f t="shared" si="25"/>
        <v>5.57992867802979</v>
      </c>
      <c r="AC192" s="19">
        <f t="shared" si="26"/>
        <v>-1.212763144511528</v>
      </c>
      <c r="AD192" s="17">
        <f t="shared" si="29"/>
        <v>0.002389516802576979</v>
      </c>
      <c r="AE192" s="19">
        <f t="shared" si="31"/>
        <v>0.6716129418022</v>
      </c>
      <c r="AF192" s="23">
        <f t="shared" si="27"/>
        <v>2.2266666666666692</v>
      </c>
    </row>
    <row r="193" spans="26:32" ht="18" customHeight="1">
      <c r="Z193" s="18">
        <f t="shared" si="30"/>
        <v>168</v>
      </c>
      <c r="AA193" s="19">
        <f t="shared" si="28"/>
        <v>2.2400000000000024</v>
      </c>
      <c r="AB193" s="19">
        <f t="shared" si="25"/>
        <v>5.589238194148368</v>
      </c>
      <c r="AC193" s="19">
        <f t="shared" si="26"/>
        <v>-1.221714116364731</v>
      </c>
      <c r="AD193" s="17">
        <f t="shared" si="29"/>
        <v>0.0023855367887689266</v>
      </c>
      <c r="AE193" s="19">
        <f t="shared" si="31"/>
        <v>0.673998478590969</v>
      </c>
      <c r="AF193" s="23">
        <f t="shared" si="27"/>
        <v>2.2400000000000024</v>
      </c>
    </row>
    <row r="194" spans="26:32" ht="18" customHeight="1">
      <c r="Z194" s="18">
        <f t="shared" si="30"/>
        <v>169</v>
      </c>
      <c r="AA194" s="19">
        <f t="shared" si="28"/>
        <v>2.2533333333333356</v>
      </c>
      <c r="AB194" s="19">
        <f t="shared" si="25"/>
        <v>5.598447825875528</v>
      </c>
      <c r="AC194" s="19">
        <f t="shared" si="26"/>
        <v>-1.2306602910238889</v>
      </c>
      <c r="AD194" s="17">
        <f t="shared" si="29"/>
        <v>0.0023816125018988037</v>
      </c>
      <c r="AE194" s="19">
        <f t="shared" si="31"/>
        <v>0.6763800910928678</v>
      </c>
      <c r="AF194" s="23">
        <f t="shared" si="27"/>
        <v>2.2533333333333356</v>
      </c>
    </row>
    <row r="195" spans="26:32" ht="18" customHeight="1">
      <c r="Z195" s="18">
        <f t="shared" si="30"/>
        <v>170</v>
      </c>
      <c r="AA195" s="19">
        <f t="shared" si="28"/>
        <v>2.266666666666669</v>
      </c>
      <c r="AB195" s="19">
        <f t="shared" si="25"/>
        <v>5.60755828039758</v>
      </c>
      <c r="AC195" s="19">
        <f t="shared" si="26"/>
        <v>-1.2396013977378357</v>
      </c>
      <c r="AD195" s="17">
        <f t="shared" si="29"/>
        <v>0.00237774315782733</v>
      </c>
      <c r="AE195" s="19">
        <f t="shared" si="31"/>
        <v>0.6787578342506951</v>
      </c>
      <c r="AF195" s="23">
        <f t="shared" si="27"/>
        <v>2.266666666666669</v>
      </c>
    </row>
    <row r="196" spans="26:32" ht="18" customHeight="1">
      <c r="Z196" s="18">
        <f t="shared" si="30"/>
        <v>171</v>
      </c>
      <c r="AA196" s="19">
        <f t="shared" si="28"/>
        <v>2.280000000000002</v>
      </c>
      <c r="AB196" s="19">
        <f t="shared" si="25"/>
        <v>5.616570257580962</v>
      </c>
      <c r="AC196" s="19">
        <f t="shared" si="26"/>
        <v>-1.2485371682209385</v>
      </c>
      <c r="AD196" s="17">
        <f t="shared" si="29"/>
        <v>0.0023739279884083487</v>
      </c>
      <c r="AE196" s="19">
        <f t="shared" si="31"/>
        <v>0.6811317622391034</v>
      </c>
      <c r="AF196" s="23">
        <f t="shared" si="27"/>
        <v>2.280000000000002</v>
      </c>
    </row>
    <row r="197" spans="26:32" ht="18" customHeight="1">
      <c r="Z197" s="18">
        <f t="shared" si="30"/>
        <v>172</v>
      </c>
      <c r="AA197" s="19">
        <f t="shared" si="28"/>
        <v>2.2933333333333352</v>
      </c>
      <c r="AB197" s="19">
        <f t="shared" si="25"/>
        <v>5.625484450115706</v>
      </c>
      <c r="AC197" s="19">
        <f t="shared" si="26"/>
        <v>-1.2574673366385514</v>
      </c>
      <c r="AD197" s="17">
        <f t="shared" si="29"/>
        <v>0.0023701662410708633</v>
      </c>
      <c r="AE197" s="19">
        <f t="shared" si="31"/>
        <v>0.6835019284801743</v>
      </c>
      <c r="AF197" s="23">
        <f t="shared" si="27"/>
        <v>2.2933333333333352</v>
      </c>
    </row>
    <row r="198" spans="26:32" ht="18" customHeight="1">
      <c r="Z198" s="18">
        <f t="shared" si="30"/>
        <v>173</v>
      </c>
      <c r="AA198" s="19">
        <f t="shared" si="28"/>
        <v>2.3066666666666684</v>
      </c>
      <c r="AB198" s="19">
        <f t="shared" si="25"/>
        <v>5.634301543654773</v>
      </c>
      <c r="AC198" s="19">
        <f t="shared" si="26"/>
        <v>-1.2663916395926154</v>
      </c>
      <c r="AD198" s="17">
        <f t="shared" si="29"/>
        <v>0.0023664571784144284</v>
      </c>
      <c r="AE198" s="19">
        <f t="shared" si="31"/>
        <v>0.6858683856585888</v>
      </c>
      <c r="AF198" s="23">
        <f t="shared" si="27"/>
        <v>2.3066666666666684</v>
      </c>
    </row>
    <row r="199" spans="26:32" ht="18" customHeight="1">
      <c r="Z199" s="18">
        <f t="shared" si="30"/>
        <v>174</v>
      </c>
      <c r="AA199" s="19">
        <f t="shared" si="28"/>
        <v>2.3200000000000016</v>
      </c>
      <c r="AB199" s="19">
        <f t="shared" si="25"/>
        <v>5.643022216949512</v>
      </c>
      <c r="AC199" s="19">
        <f t="shared" si="26"/>
        <v>-1.2753098161074221</v>
      </c>
      <c r="AD199" s="17">
        <f t="shared" si="29"/>
        <v>0.002362800077817349</v>
      </c>
      <c r="AE199" s="19">
        <f t="shared" si="31"/>
        <v>0.6882311857364061</v>
      </c>
      <c r="AF199" s="23">
        <f t="shared" si="27"/>
        <v>2.3200000000000016</v>
      </c>
    </row>
    <row r="200" spans="26:32" ht="18" customHeight="1">
      <c r="Z200" s="18">
        <f t="shared" si="30"/>
        <v>175</v>
      </c>
      <c r="AA200" s="19">
        <f t="shared" si="28"/>
        <v>2.333333333333335</v>
      </c>
      <c r="AB200" s="19">
        <f t="shared" si="25"/>
        <v>5.651647141981145</v>
      </c>
      <c r="AC200" s="19">
        <f t="shared" si="26"/>
        <v>-1.2842216076154895</v>
      </c>
      <c r="AD200" s="17">
        <f t="shared" si="29"/>
        <v>0.0023591942310572894</v>
      </c>
      <c r="AE200" s="19">
        <f t="shared" si="31"/>
        <v>0.6905903799674633</v>
      </c>
      <c r="AF200" s="23">
        <f t="shared" si="27"/>
        <v>2.333333333333335</v>
      </c>
    </row>
    <row r="201" spans="26:32" ht="18" customHeight="1">
      <c r="Z201" s="18">
        <f t="shared" si="30"/>
        <v>176</v>
      </c>
      <c r="AA201" s="19">
        <f t="shared" si="28"/>
        <v>2.346666666666668</v>
      </c>
      <c r="AB201" s="19">
        <f t="shared" si="25"/>
        <v>5.660176984088657</v>
      </c>
      <c r="AC201" s="19">
        <f t="shared" si="26"/>
        <v>-1.2931267579435974</v>
      </c>
      <c r="AD201" s="17">
        <f t="shared" si="29"/>
        <v>0.002355638943943752</v>
      </c>
      <c r="AE201" s="19">
        <f t="shared" si="31"/>
        <v>0.6929460189114071</v>
      </c>
      <c r="AF201" s="23">
        <f t="shared" si="27"/>
        <v>2.346666666666668</v>
      </c>
    </row>
    <row r="202" spans="26:32" ht="18" customHeight="1">
      <c r="Z202" s="18">
        <f t="shared" si="30"/>
        <v>177</v>
      </c>
      <c r="AA202" s="19">
        <f t="shared" si="28"/>
        <v>2.360000000000001</v>
      </c>
      <c r="AB202" s="19">
        <f t="shared" si="25"/>
        <v>5.668612402093019</v>
      </c>
      <c r="AC202" s="19">
        <f t="shared" si="26"/>
        <v>-1.3020250132989326</v>
      </c>
      <c r="AD202" s="17">
        <f t="shared" si="29"/>
        <v>0.0023521335359620414</v>
      </c>
      <c r="AE202" s="19">
        <f t="shared" si="31"/>
        <v>0.6952981524473691</v>
      </c>
      <c r="AF202" s="23">
        <f t="shared" si="27"/>
        <v>2.360000000000001</v>
      </c>
    </row>
    <row r="203" spans="26:32" ht="18" customHeight="1">
      <c r="Z203" s="18">
        <f t="shared" si="30"/>
        <v>178</v>
      </c>
      <c r="AA203" s="19">
        <f t="shared" si="28"/>
        <v>2.3733333333333344</v>
      </c>
      <c r="AB203" s="19">
        <f t="shared" si="25"/>
        <v>5.676954048417962</v>
      </c>
      <c r="AC203" s="19">
        <f t="shared" si="26"/>
        <v>-1.310916122255362</v>
      </c>
      <c r="AD203" s="17">
        <f t="shared" si="29"/>
        <v>0.002348677339928272</v>
      </c>
      <c r="AE203" s="19">
        <f t="shared" si="31"/>
        <v>0.6976468297872974</v>
      </c>
      <c r="AF203" s="23">
        <f t="shared" si="27"/>
        <v>2.3733333333333344</v>
      </c>
    </row>
    <row r="204" spans="26:32" ht="18" customHeight="1">
      <c r="Z204" s="18">
        <f t="shared" si="30"/>
        <v>179</v>
      </c>
      <c r="AA204" s="19">
        <f t="shared" si="28"/>
        <v>2.3866666666666676</v>
      </c>
      <c r="AB204" s="19">
        <f t="shared" si="25"/>
        <v>5.685202569207363</v>
      </c>
      <c r="AC204" s="19">
        <f t="shared" si="26"/>
        <v>-1.319799835739821</v>
      </c>
      <c r="AD204" s="17">
        <f t="shared" si="29"/>
        <v>0.002345269701655025</v>
      </c>
      <c r="AE204" s="19">
        <f t="shared" si="31"/>
        <v>0.6999920994889525</v>
      </c>
      <c r="AF204" s="23">
        <f t="shared" si="27"/>
        <v>2.3866666666666676</v>
      </c>
    </row>
    <row r="205" spans="26:32" ht="18" customHeight="1">
      <c r="Z205" s="18">
        <f t="shared" si="30"/>
        <v>180</v>
      </c>
      <c r="AA205" s="19">
        <f t="shared" si="28"/>
        <v>2.400000000000001</v>
      </c>
      <c r="AB205" s="19">
        <f t="shared" si="25"/>
        <v>5.693358604439415</v>
      </c>
      <c r="AC205" s="19">
        <f t="shared" si="26"/>
        <v>-1.328675907018818</v>
      </c>
      <c r="AD205" s="17">
        <f t="shared" si="29"/>
        <v>0.002341909979627249</v>
      </c>
      <c r="AE205" s="19">
        <f t="shared" si="31"/>
        <v>0.7023340094685797</v>
      </c>
      <c r="AF205" s="23">
        <f t="shared" si="27"/>
        <v>2.400000000000001</v>
      </c>
    </row>
    <row r="206" spans="26:32" ht="18" customHeight="1">
      <c r="Z206" s="18">
        <f t="shared" si="30"/>
        <v>181</v>
      </c>
      <c r="AA206" s="19">
        <f t="shared" si="28"/>
        <v>2.413333333333334</v>
      </c>
      <c r="AB206" s="19">
        <f t="shared" si="25"/>
        <v>5.7014227880375445</v>
      </c>
      <c r="AC206" s="19">
        <f t="shared" si="26"/>
        <v>-1.3375440916850263</v>
      </c>
      <c r="AD206" s="17">
        <f t="shared" si="29"/>
        <v>0.0023385975446880915</v>
      </c>
      <c r="AE206" s="19">
        <f t="shared" si="31"/>
        <v>0.7046726070132678</v>
      </c>
      <c r="AF206" s="23">
        <f t="shared" si="27"/>
        <v>2.413333333333334</v>
      </c>
    </row>
    <row r="207" spans="26:32" ht="18" customHeight="1">
      <c r="Z207" s="18">
        <f t="shared" si="30"/>
        <v>182</v>
      </c>
      <c r="AA207" s="19">
        <f t="shared" si="28"/>
        <v>2.426666666666667</v>
      </c>
      <c r="AB207" s="19">
        <f t="shared" si="25"/>
        <v>5.709395747978418</v>
      </c>
      <c r="AC207" s="19">
        <f t="shared" si="26"/>
        <v>-1.3464041476440085</v>
      </c>
      <c r="AD207" s="17">
        <f t="shared" si="29"/>
        <v>0.002335331779734204</v>
      </c>
      <c r="AE207" s="19">
        <f t="shared" si="31"/>
        <v>0.707007938793002</v>
      </c>
      <c r="AF207" s="23">
        <f t="shared" si="27"/>
        <v>2.426666666666667</v>
      </c>
    </row>
    <row r="208" spans="26:32" ht="18" customHeight="1">
      <c r="Z208" s="18">
        <f t="shared" si="30"/>
        <v>183</v>
      </c>
      <c r="AA208" s="19">
        <f t="shared" si="28"/>
        <v>2.4400000000000004</v>
      </c>
      <c r="AB208" s="19">
        <f t="shared" si="25"/>
        <v>5.717278106396853</v>
      </c>
      <c r="AC208" s="19">
        <f t="shared" si="26"/>
        <v>-1.35525583510101</v>
      </c>
      <c r="AD208" s="17">
        <f t="shared" si="29"/>
        <v>0.0023321120794203023</v>
      </c>
      <c r="AE208" s="19">
        <f t="shared" si="31"/>
        <v>0.7093400508724224</v>
      </c>
      <c r="AF208" s="23">
        <f t="shared" si="27"/>
        <v>2.4400000000000004</v>
      </c>
    </row>
    <row r="209" spans="26:32" ht="18" customHeight="1">
      <c r="Z209" s="18">
        <f t="shared" si="30"/>
        <v>184</v>
      </c>
      <c r="AA209" s="19">
        <f t="shared" si="28"/>
        <v>2.4533333333333336</v>
      </c>
      <c r="AB209" s="19">
        <f t="shared" si="25"/>
        <v>5.725070479687908</v>
      </c>
      <c r="AC209" s="19">
        <f t="shared" si="26"/>
        <v>-1.3640989165478483</v>
      </c>
      <c r="AD209" s="17">
        <f t="shared" si="29"/>
        <v>0.0023289378498725795</v>
      </c>
      <c r="AE209" s="19">
        <f t="shared" si="31"/>
        <v>0.7116689887222949</v>
      </c>
      <c r="AF209" s="23">
        <f t="shared" si="27"/>
        <v>2.4533333333333336</v>
      </c>
    </row>
    <row r="210" spans="26:32" ht="18" customHeight="1">
      <c r="Z210" s="18">
        <f t="shared" si="30"/>
        <v>185</v>
      </c>
      <c r="AA210" s="19">
        <f t="shared" si="28"/>
        <v>2.466666666666667</v>
      </c>
      <c r="AB210" s="19">
        <f t="shared" si="25"/>
        <v>5.7327734786062505</v>
      </c>
      <c r="AC210" s="19">
        <f t="shared" si="26"/>
        <v>-1.372933156749912</v>
      </c>
      <c r="AD210" s="17">
        <f t="shared" si="29"/>
        <v>0.0023258085084106495</v>
      </c>
      <c r="AE210" s="19">
        <f t="shared" si="31"/>
        <v>0.7139947972307056</v>
      </c>
      <c r="AF210" s="23">
        <f t="shared" si="27"/>
        <v>2.466666666666667</v>
      </c>
    </row>
    <row r="211" spans="26:32" ht="18" customHeight="1">
      <c r="Z211" s="18">
        <f t="shared" si="30"/>
        <v>186</v>
      </c>
      <c r="AA211" s="19">
        <f t="shared" si="28"/>
        <v>2.48</v>
      </c>
      <c r="AB211" s="19">
        <f t="shared" si="25"/>
        <v>5.740387708362749</v>
      </c>
      <c r="AC211" s="19">
        <f t="shared" si="26"/>
        <v>-1.381758322733218</v>
      </c>
      <c r="AD211" s="17">
        <f t="shared" si="29"/>
        <v>0.00232272348327779</v>
      </c>
      <c r="AE211" s="19">
        <f t="shared" si="31"/>
        <v>0.7163175207139834</v>
      </c>
      <c r="AF211" s="23">
        <f t="shared" si="27"/>
        <v>2.48</v>
      </c>
    </row>
    <row r="212" spans="26:32" ht="18" customHeight="1">
      <c r="Z212" s="18">
        <f t="shared" si="30"/>
        <v>187</v>
      </c>
      <c r="AA212" s="19">
        <f t="shared" si="28"/>
        <v>2.493333333333333</v>
      </c>
      <c r="AB212" s="19">
        <f t="shared" si="25"/>
        <v>5.747913768718516</v>
      </c>
      <c r="AC212" s="19">
        <f t="shared" si="26"/>
        <v>-1.390574183771565</v>
      </c>
      <c r="AD212" s="17">
        <f t="shared" si="29"/>
        <v>0.002319682213379128</v>
      </c>
      <c r="AE212" s="19">
        <f t="shared" si="31"/>
        <v>0.7186372029273624</v>
      </c>
      <c r="AF212" s="23">
        <f t="shared" si="27"/>
        <v>2.493333333333333</v>
      </c>
    </row>
    <row r="213" spans="26:32" ht="18" customHeight="1">
      <c r="Z213" s="18">
        <f t="shared" si="30"/>
        <v>188</v>
      </c>
      <c r="AA213" s="19">
        <f t="shared" si="28"/>
        <v>2.5066666666666664</v>
      </c>
      <c r="AB213" s="19">
        <f t="shared" si="25"/>
        <v>5.755352254076404</v>
      </c>
      <c r="AC213" s="19">
        <f t="shared" si="26"/>
        <v>-1.3993805113737576</v>
      </c>
      <c r="AD213" s="17">
        <f t="shared" si="29"/>
        <v>0.002316684148027533</v>
      </c>
      <c r="AE213" s="19">
        <f t="shared" si="31"/>
        <v>0.72095388707539</v>
      </c>
      <c r="AF213" s="23">
        <f t="shared" si="27"/>
        <v>2.5066666666666664</v>
      </c>
    </row>
    <row r="214" spans="26:32" ht="18" customHeight="1">
      <c r="Z214" s="18">
        <f t="shared" si="30"/>
        <v>189</v>
      </c>
      <c r="AA214" s="19">
        <f t="shared" si="28"/>
        <v>2.5199999999999996</v>
      </c>
      <c r="AB214" s="19">
        <f t="shared" si="25"/>
        <v>5.762703753570045</v>
      </c>
      <c r="AC214" s="19">
        <f t="shared" si="26"/>
        <v>-1.4081770792709034</v>
      </c>
      <c r="AD214" s="17">
        <f t="shared" si="29"/>
        <v>0.0023137287466969336</v>
      </c>
      <c r="AE214" s="19">
        <f t="shared" si="31"/>
        <v>0.7232676158220869</v>
      </c>
      <c r="AF214" s="23">
        <f t="shared" si="27"/>
        <v>2.5199999999999996</v>
      </c>
    </row>
    <row r="215" spans="26:32" ht="18" customHeight="1">
      <c r="Z215" s="18">
        <f t="shared" si="30"/>
        <v>190</v>
      </c>
      <c r="AA215" s="19">
        <f t="shared" si="28"/>
        <v>2.5333333333333328</v>
      </c>
      <c r="AB215" s="19">
        <f t="shared" si="25"/>
        <v>5.769968851150554</v>
      </c>
      <c r="AC215" s="19">
        <f t="shared" si="26"/>
        <v>-1.4169636634037874</v>
      </c>
      <c r="AD215" s="17">
        <f t="shared" si="29"/>
        <v>0.002310815478782804</v>
      </c>
      <c r="AE215" s="19">
        <f t="shared" si="31"/>
        <v>0.7255784313008696</v>
      </c>
      <c r="AF215" s="23">
        <f t="shared" si="27"/>
        <v>2.5333333333333328</v>
      </c>
    </row>
    <row r="216" spans="26:32" ht="18" customHeight="1">
      <c r="Z216" s="18">
        <f t="shared" si="30"/>
        <v>191</v>
      </c>
      <c r="AA216" s="19">
        <f t="shared" si="28"/>
        <v>2.546666666666666</v>
      </c>
      <c r="AB216" s="19">
        <f t="shared" si="25"/>
        <v>5.777148125670895</v>
      </c>
      <c r="AC216" s="19">
        <f t="shared" si="26"/>
        <v>-1.4257400419103041</v>
      </c>
      <c r="AD216" s="17">
        <f t="shared" si="29"/>
        <v>0.0023079438233695876</v>
      </c>
      <c r="AE216" s="19">
        <f t="shared" si="31"/>
        <v>0.7278863751242393</v>
      </c>
      <c r="AF216" s="23">
        <f t="shared" si="27"/>
        <v>2.546666666666666</v>
      </c>
    </row>
    <row r="217" spans="26:32" ht="18" customHeight="1">
      <c r="Z217" s="18">
        <f t="shared" si="30"/>
        <v>192</v>
      </c>
      <c r="AA217" s="19">
        <f t="shared" si="28"/>
        <v>2.559999999999999</v>
      </c>
      <c r="AB217" s="19">
        <f aca="true" t="shared" si="32" ref="AB217:AB280">SQRT(2*g*(2*d+AA217-2*SQRT(AA217^2+d^2))*(AA217^2+d^2)/(3*AA217^2+d^2))</f>
        <v>5.784242150968034</v>
      </c>
      <c r="AC217" s="19">
        <f aca="true" t="shared" si="33" ref="AC217:AC280">-AB217*AA217/SQRT(AA217^2+d^2)</f>
        <v>-1.4345059951129602</v>
      </c>
      <c r="AD217" s="17">
        <f t="shared" si="29"/>
        <v>0.002305113269004809</v>
      </c>
      <c r="AE217" s="19">
        <f t="shared" si="31"/>
        <v>0.7301914883932441</v>
      </c>
      <c r="AF217" s="23">
        <f aca="true" t="shared" si="34" ref="AF217:AF280">IF(čas&gt;=AE217,AA217,0)</f>
        <v>2.559999999999999</v>
      </c>
    </row>
    <row r="218" spans="26:32" ht="18" customHeight="1">
      <c r="Z218" s="18">
        <f t="shared" si="30"/>
        <v>193</v>
      </c>
      <c r="AA218" s="19">
        <f aca="true" t="shared" si="35" ref="AA218:AA281">AA217+AA$21</f>
        <v>2.5733333333333324</v>
      </c>
      <c r="AB218" s="19">
        <f t="shared" si="32"/>
        <v>5.79125149594292</v>
      </c>
      <c r="AC218" s="19">
        <f t="shared" si="33"/>
        <v>-1.4432613055064303</v>
      </c>
      <c r="AD218" s="17">
        <f aca="true" t="shared" si="36" ref="AD218:AD281">AA$21/AB218</f>
        <v>0.0023023233134796587</v>
      </c>
      <c r="AE218" s="19">
        <f t="shared" si="31"/>
        <v>0.7324938117067238</v>
      </c>
      <c r="AF218" s="23">
        <f t="shared" si="34"/>
        <v>2.5733333333333324</v>
      </c>
    </row>
    <row r="219" spans="26:32" ht="18" customHeight="1">
      <c r="Z219" s="18">
        <f aca="true" t="shared" si="37" ref="Z219:Z282">Z218+1</f>
        <v>194</v>
      </c>
      <c r="AA219" s="19">
        <f t="shared" si="35"/>
        <v>2.5866666666666656</v>
      </c>
      <c r="AB219" s="19">
        <f t="shared" si="32"/>
        <v>5.7981767246384175</v>
      </c>
      <c r="AC219" s="19">
        <f t="shared" si="33"/>
        <v>-1.4520057577451884</v>
      </c>
      <c r="AD219" s="17">
        <f t="shared" si="36"/>
        <v>0.0022995734636158094</v>
      </c>
      <c r="AE219" s="19">
        <f aca="true" t="shared" si="38" ref="AE219:AE282">AE218+AD219</f>
        <v>0.7347933851703395</v>
      </c>
      <c r="AF219" s="23">
        <f t="shared" si="34"/>
        <v>2.5866666666666656</v>
      </c>
    </row>
    <row r="220" spans="26:32" ht="18" customHeight="1">
      <c r="Z220" s="18">
        <f t="shared" si="37"/>
        <v>195</v>
      </c>
      <c r="AA220" s="19">
        <f t="shared" si="35"/>
        <v>2.5999999999999988</v>
      </c>
      <c r="AB220" s="19">
        <f t="shared" si="32"/>
        <v>5.805018396315114</v>
      </c>
      <c r="AC220" s="19">
        <f t="shared" si="33"/>
        <v>-1.4607391386311686</v>
      </c>
      <c r="AD220" s="17">
        <f t="shared" si="36"/>
        <v>0.0022968632350583097</v>
      </c>
      <c r="AE220" s="19">
        <f t="shared" si="38"/>
        <v>0.7370902484053978</v>
      </c>
      <c r="AF220" s="23">
        <f t="shared" si="34"/>
        <v>2.5999999999999988</v>
      </c>
    </row>
    <row r="221" spans="26:32" ht="18" customHeight="1">
      <c r="Z221" s="18">
        <f t="shared" si="37"/>
        <v>196</v>
      </c>
      <c r="AA221" s="19">
        <f t="shared" si="35"/>
        <v>2.613333333333332</v>
      </c>
      <c r="AB221" s="19">
        <f t="shared" si="32"/>
        <v>5.811777065525259</v>
      </c>
      <c r="AC221" s="19">
        <f t="shared" si="33"/>
        <v>-1.469461237101506</v>
      </c>
      <c r="AD221" s="17">
        <f t="shared" si="36"/>
        <v>0.0022941921520742794</v>
      </c>
      <c r="AE221" s="19">
        <f t="shared" si="38"/>
        <v>0.7393844405574721</v>
      </c>
      <c r="AF221" s="23">
        <f t="shared" si="34"/>
        <v>2.613333333333332</v>
      </c>
    </row>
    <row r="222" spans="26:32" ht="18" customHeight="1">
      <c r="Z222" s="18">
        <f t="shared" si="37"/>
        <v>197</v>
      </c>
      <c r="AA222" s="19">
        <f t="shared" si="35"/>
        <v>2.626666666666665</v>
      </c>
      <c r="AB222" s="19">
        <f t="shared" si="32"/>
        <v>5.8184532821847315</v>
      </c>
      <c r="AC222" s="19">
        <f t="shared" si="33"/>
        <v>-1.4781718442163108</v>
      </c>
      <c r="AD222" s="17">
        <f t="shared" si="36"/>
        <v>0.0022915597473572723</v>
      </c>
      <c r="AE222" s="19">
        <f t="shared" si="38"/>
        <v>0.7416760003048294</v>
      </c>
      <c r="AF222" s="23">
        <f t="shared" si="34"/>
        <v>2.626666666666665</v>
      </c>
    </row>
    <row r="223" spans="26:32" ht="18" customHeight="1">
      <c r="Z223" s="18">
        <f t="shared" si="37"/>
        <v>198</v>
      </c>
      <c r="AA223" s="19">
        <f t="shared" si="35"/>
        <v>2.6399999999999983</v>
      </c>
      <c r="AB223" s="19">
        <f t="shared" si="32"/>
        <v>5.82504759164317</v>
      </c>
      <c r="AC223" s="19">
        <f t="shared" si="33"/>
        <v>-1.4868707531465004</v>
      </c>
      <c r="AD223" s="17">
        <f t="shared" si="36"/>
        <v>0.0022889655618370964</v>
      </c>
      <c r="AE223" s="19">
        <f t="shared" si="38"/>
        <v>0.7439649658666665</v>
      </c>
      <c r="AF223" s="23">
        <f t="shared" si="34"/>
        <v>2.6399999999999983</v>
      </c>
    </row>
    <row r="224" spans="26:32" ht="18" customHeight="1">
      <c r="Z224" s="18">
        <f t="shared" si="37"/>
        <v>199</v>
      </c>
      <c r="AA224" s="19">
        <f t="shared" si="35"/>
        <v>2.6533333333333315</v>
      </c>
      <c r="AB224" s="19">
        <f t="shared" si="32"/>
        <v>5.831560534752315</v>
      </c>
      <c r="AC224" s="19">
        <f t="shared" si="33"/>
        <v>-1.4955577591616767</v>
      </c>
      <c r="AD224" s="17">
        <f t="shared" si="36"/>
        <v>0.0022864091444949122</v>
      </c>
      <c r="AE224" s="19">
        <f t="shared" si="38"/>
        <v>0.7462513750111615</v>
      </c>
      <c r="AF224" s="23">
        <f t="shared" si="34"/>
        <v>2.6533333333333315</v>
      </c>
    </row>
    <row r="225" spans="26:32" ht="18" customHeight="1">
      <c r="Z225" s="18">
        <f t="shared" si="37"/>
        <v>200</v>
      </c>
      <c r="AA225" s="19">
        <f t="shared" si="35"/>
        <v>2.6666666666666647</v>
      </c>
      <c r="AB225" s="19">
        <f t="shared" si="32"/>
        <v>5.837992647932561</v>
      </c>
      <c r="AC225" s="19">
        <f t="shared" si="33"/>
        <v>-1.5042326596180355</v>
      </c>
      <c r="AD225" s="17">
        <f t="shared" si="36"/>
        <v>0.002283890052183457</v>
      </c>
      <c r="AE225" s="19">
        <f t="shared" si="38"/>
        <v>0.7485352650633449</v>
      </c>
      <c r="AF225" s="23">
        <f t="shared" si="34"/>
        <v>2.6666666666666647</v>
      </c>
    </row>
    <row r="226" spans="26:32" ht="18" customHeight="1">
      <c r="Z226" s="18">
        <f t="shared" si="37"/>
        <v>201</v>
      </c>
      <c r="AA226" s="19">
        <f t="shared" si="35"/>
        <v>2.679999999999998</v>
      </c>
      <c r="AB226" s="19">
        <f t="shared" si="32"/>
        <v>5.844344463237907</v>
      </c>
      <c r="AC226" s="19">
        <f t="shared" si="33"/>
        <v>-1.5128952539463474</v>
      </c>
      <c r="AD226" s="17">
        <f t="shared" si="36"/>
        <v>0.0022814078494521775</v>
      </c>
      <c r="AE226" s="19">
        <f t="shared" si="38"/>
        <v>0.7508166729127971</v>
      </c>
      <c r="AF226" s="23">
        <f t="shared" si="34"/>
        <v>2.679999999999998</v>
      </c>
    </row>
    <row r="227" spans="26:32" ht="18" customHeight="1">
      <c r="Z227" s="18">
        <f t="shared" si="37"/>
        <v>202</v>
      </c>
      <c r="AA227" s="19">
        <f t="shared" si="35"/>
        <v>2.693333333333331</v>
      </c>
      <c r="AB227" s="19">
        <f t="shared" si="32"/>
        <v>5.8506165084191535</v>
      </c>
      <c r="AC227" s="19">
        <f t="shared" si="33"/>
        <v>-1.5215453436399438</v>
      </c>
      <c r="AD227" s="17">
        <f t="shared" si="36"/>
        <v>0.0022789621083771946</v>
      </c>
      <c r="AE227" s="19">
        <f t="shared" si="38"/>
        <v>0.7530956350211743</v>
      </c>
      <c r="AF227" s="23">
        <f t="shared" si="34"/>
        <v>2.693333333333331</v>
      </c>
    </row>
    <row r="228" spans="26:32" ht="18" customHeight="1">
      <c r="Z228" s="18">
        <f t="shared" si="37"/>
        <v>203</v>
      </c>
      <c r="AA228" s="19">
        <f t="shared" si="35"/>
        <v>2.7066666666666643</v>
      </c>
      <c r="AB228" s="19">
        <f t="shared" si="32"/>
        <v>5.856809306985609</v>
      </c>
      <c r="AC228" s="19">
        <f t="shared" si="33"/>
        <v>-1.5301827322427755</v>
      </c>
      <c r="AD228" s="17">
        <f t="shared" si="36"/>
        <v>0.002276552408395853</v>
      </c>
      <c r="AE228" s="19">
        <f t="shared" si="38"/>
        <v>0.7553721874295701</v>
      </c>
      <c r="AF228" s="23">
        <f t="shared" si="34"/>
        <v>2.7066666666666643</v>
      </c>
    </row>
    <row r="229" spans="26:32" ht="18" customHeight="1">
      <c r="Z229" s="18">
        <f t="shared" si="37"/>
        <v>204</v>
      </c>
      <c r="AA229" s="19">
        <f t="shared" si="35"/>
        <v>2.7199999999999975</v>
      </c>
      <c r="AB229" s="19">
        <f t="shared" si="32"/>
        <v>5.862923378265177</v>
      </c>
      <c r="AC229" s="19">
        <f t="shared" si="33"/>
        <v>-1.538807225337485</v>
      </c>
      <c r="AD229" s="17">
        <f t="shared" si="36"/>
        <v>0.0022741783361457865</v>
      </c>
      <c r="AE229" s="19">
        <f t="shared" si="38"/>
        <v>0.7576463657657159</v>
      </c>
      <c r="AF229" s="23">
        <f t="shared" si="34"/>
        <v>2.7199999999999975</v>
      </c>
    </row>
    <row r="230" spans="26:32" ht="18" customHeight="1">
      <c r="Z230" s="18">
        <f t="shared" si="37"/>
        <v>205</v>
      </c>
      <c r="AA230" s="19">
        <f t="shared" si="35"/>
        <v>2.7333333333333307</v>
      </c>
      <c r="AB230" s="19">
        <f t="shared" si="32"/>
        <v>5.868959237462967</v>
      </c>
      <c r="AC230" s="19">
        <f t="shared" si="33"/>
        <v>-1.5474186305335242</v>
      </c>
      <c r="AD230" s="17">
        <f t="shared" si="36"/>
        <v>0.0022718394853083125</v>
      </c>
      <c r="AE230" s="19">
        <f t="shared" si="38"/>
        <v>0.7599182052510242</v>
      </c>
      <c r="AF230" s="23">
        <f t="shared" si="34"/>
        <v>2.7333333333333307</v>
      </c>
    </row>
    <row r="231" spans="26:32" ht="18" customHeight="1">
      <c r="Z231" s="18">
        <f t="shared" si="37"/>
        <v>206</v>
      </c>
      <c r="AA231" s="19">
        <f t="shared" si="35"/>
        <v>2.746666666666664</v>
      </c>
      <c r="AB231" s="19">
        <f t="shared" si="32"/>
        <v>5.874917395718482</v>
      </c>
      <c r="AC231" s="19">
        <f t="shared" si="33"/>
        <v>-1.5560167574553156</v>
      </c>
      <c r="AD231" s="17">
        <f t="shared" si="36"/>
        <v>0.0022695354564560163</v>
      </c>
      <c r="AE231" s="19">
        <f t="shared" si="38"/>
        <v>0.7621877407074802</v>
      </c>
      <c r="AF231" s="23">
        <f t="shared" si="34"/>
        <v>2.746666666666664</v>
      </c>
    </row>
    <row r="232" spans="26:32" ht="18" customHeight="1">
      <c r="Z232" s="18">
        <f t="shared" si="37"/>
        <v>207</v>
      </c>
      <c r="AA232" s="19">
        <f t="shared" si="35"/>
        <v>2.759999999999997</v>
      </c>
      <c r="AB232" s="19">
        <f t="shared" si="32"/>
        <v>5.880798360161333</v>
      </c>
      <c r="AC232" s="19">
        <f t="shared" si="33"/>
        <v>-1.564601417730428</v>
      </c>
      <c r="AD232" s="17">
        <f t="shared" si="36"/>
        <v>0.002267265856904427</v>
      </c>
      <c r="AE232" s="19">
        <f t="shared" si="38"/>
        <v>0.7644550065643846</v>
      </c>
      <c r="AF232" s="23">
        <f t="shared" si="34"/>
        <v>2.759999999999997</v>
      </c>
    </row>
    <row r="233" spans="26:32" ht="18" customHeight="1">
      <c r="Z233" s="18">
        <f t="shared" si="37"/>
        <v>208</v>
      </c>
      <c r="AA233" s="19">
        <f t="shared" si="35"/>
        <v>2.7733333333333303</v>
      </c>
      <c r="AB233" s="19">
        <f t="shared" si="32"/>
        <v>5.886602633965616</v>
      </c>
      <c r="AC233" s="19">
        <f t="shared" si="33"/>
        <v>-1.5731724249777979</v>
      </c>
      <c r="AD233" s="17">
        <f t="shared" si="36"/>
        <v>0.002265030300567629</v>
      </c>
      <c r="AE233" s="19">
        <f t="shared" si="38"/>
        <v>0.7667200368649523</v>
      </c>
      <c r="AF233" s="23">
        <f t="shared" si="34"/>
        <v>2.7733333333333303</v>
      </c>
    </row>
    <row r="234" spans="26:32" ht="18" customHeight="1">
      <c r="Z234" s="18">
        <f t="shared" si="37"/>
        <v>209</v>
      </c>
      <c r="AA234" s="19">
        <f t="shared" si="35"/>
        <v>2.7866666666666635</v>
      </c>
      <c r="AB234" s="19">
        <f t="shared" si="32"/>
        <v>5.8923307164029595</v>
      </c>
      <c r="AC234" s="19">
        <f t="shared" si="33"/>
        <v>-1.5817295947959804</v>
      </c>
      <c r="AD234" s="17">
        <f t="shared" si="36"/>
        <v>0.0022628284078176826</v>
      </c>
      <c r="AE234" s="19">
        <f t="shared" si="38"/>
        <v>0.7689828652727699</v>
      </c>
      <c r="AF234" s="23">
        <f t="shared" si="34"/>
        <v>2.7866666666666635</v>
      </c>
    </row>
    <row r="235" spans="26:32" ht="18" customHeight="1">
      <c r="Z235" s="18">
        <f t="shared" si="37"/>
        <v>210</v>
      </c>
      <c r="AA235" s="19">
        <f t="shared" si="35"/>
        <v>2.7999999999999967</v>
      </c>
      <c r="AB235" s="19">
        <f t="shared" si="32"/>
        <v>5.897983102894275</v>
      </c>
      <c r="AC235" s="19">
        <f t="shared" si="33"/>
        <v>-1.5902727447514287</v>
      </c>
      <c r="AD235" s="17">
        <f t="shared" si="36"/>
        <v>0.002260659805347757</v>
      </c>
      <c r="AE235" s="19">
        <f t="shared" si="38"/>
        <v>0.7712435250781177</v>
      </c>
      <c r="AF235" s="23">
        <f t="shared" si="34"/>
        <v>2.7999999999999967</v>
      </c>
    </row>
    <row r="236" spans="26:32" ht="18" customHeight="1">
      <c r="Z236" s="18">
        <f t="shared" si="37"/>
        <v>211</v>
      </c>
      <c r="AA236" s="19">
        <f t="shared" si="35"/>
        <v>2.81333333333333</v>
      </c>
      <c r="AB236" s="19">
        <f t="shared" si="32"/>
        <v>5.903560285060212</v>
      </c>
      <c r="AC236" s="19">
        <f t="shared" si="33"/>
        <v>-1.598801694366792</v>
      </c>
      <c r="AD236" s="17">
        <f t="shared" si="36"/>
        <v>0.0022585241260388595</v>
      </c>
      <c r="AE236" s="19">
        <f t="shared" si="38"/>
        <v>0.7735020492041565</v>
      </c>
      <c r="AF236" s="23">
        <f t="shared" si="34"/>
        <v>2.81333333333333</v>
      </c>
    </row>
    <row r="237" spans="26:32" ht="18" customHeight="1">
      <c r="Z237" s="18">
        <f t="shared" si="37"/>
        <v>212</v>
      </c>
      <c r="AA237" s="19">
        <f t="shared" si="35"/>
        <v>2.826666666666663</v>
      </c>
      <c r="AB237" s="19">
        <f t="shared" si="32"/>
        <v>5.90906275077049</v>
      </c>
      <c r="AC237" s="19">
        <f t="shared" si="33"/>
        <v>-1.6073162651092698</v>
      </c>
      <c r="AD237" s="17">
        <f t="shared" si="36"/>
        <v>0.0022564210088300016</v>
      </c>
      <c r="AE237" s="19">
        <f t="shared" si="38"/>
        <v>0.7757584702129866</v>
      </c>
      <c r="AF237" s="23">
        <f t="shared" si="34"/>
        <v>2.826666666666663</v>
      </c>
    </row>
    <row r="238" spans="26:32" ht="18" customHeight="1">
      <c r="Z238" s="18">
        <f t="shared" si="37"/>
        <v>213</v>
      </c>
      <c r="AA238" s="19">
        <f t="shared" si="35"/>
        <v>2.8399999999999963</v>
      </c>
      <c r="AB238" s="19">
        <f t="shared" si="32"/>
        <v>5.914490984191926</v>
      </c>
      <c r="AC238" s="19">
        <f t="shared" si="33"/>
        <v>-1.6158162803789553</v>
      </c>
      <c r="AD238" s="17">
        <f t="shared" si="36"/>
        <v>0.0022543500985917923</v>
      </c>
      <c r="AE238" s="19">
        <f t="shared" si="38"/>
        <v>0.7780128203115784</v>
      </c>
      <c r="AF238" s="23">
        <f t="shared" si="34"/>
        <v>2.8399999999999963</v>
      </c>
    </row>
    <row r="239" spans="26:32" ht="18" customHeight="1">
      <c r="Z239" s="18">
        <f t="shared" si="37"/>
        <v>214</v>
      </c>
      <c r="AA239" s="19">
        <f t="shared" si="35"/>
        <v>2.8533333333333295</v>
      </c>
      <c r="AB239" s="19">
        <f t="shared" si="32"/>
        <v>5.9198454658354125</v>
      </c>
      <c r="AC239" s="19">
        <f t="shared" si="33"/>
        <v>-1.6243015654972373</v>
      </c>
      <c r="AD239" s="17">
        <f t="shared" si="36"/>
        <v>0.0022523110460032467</v>
      </c>
      <c r="AE239" s="19">
        <f t="shared" si="38"/>
        <v>0.7802651313575816</v>
      </c>
      <c r="AF239" s="23">
        <f t="shared" si="34"/>
        <v>2.8533333333333295</v>
      </c>
    </row>
    <row r="240" spans="26:32" ht="18" customHeight="1">
      <c r="Z240" s="18">
        <f t="shared" si="37"/>
        <v>215</v>
      </c>
      <c r="AA240" s="19">
        <f t="shared" si="35"/>
        <v>2.8666666666666627</v>
      </c>
      <c r="AB240" s="19">
        <f t="shared" si="32"/>
        <v>5.925126672601728</v>
      </c>
      <c r="AC240" s="19">
        <f t="shared" si="33"/>
        <v>-1.6327719476952107</v>
      </c>
      <c r="AD240" s="17">
        <f t="shared" si="36"/>
        <v>0.0022503035074317927</v>
      </c>
      <c r="AE240" s="19">
        <f t="shared" si="38"/>
        <v>0.7825154348650134</v>
      </c>
      <c r="AF240" s="23">
        <f t="shared" si="34"/>
        <v>2.8666666666666627</v>
      </c>
    </row>
    <row r="241" spans="26:32" ht="18" customHeight="1">
      <c r="Z241" s="18">
        <f t="shared" si="37"/>
        <v>216</v>
      </c>
      <c r="AA241" s="19">
        <f t="shared" si="35"/>
        <v>2.879999999999996</v>
      </c>
      <c r="AB241" s="19">
        <f t="shared" si="32"/>
        <v>5.9303350778262445</v>
      </c>
      <c r="AC241" s="19">
        <f t="shared" si="33"/>
        <v>-1.6412272561021064</v>
      </c>
      <c r="AD241" s="17">
        <f t="shared" si="36"/>
        <v>0.0022483271448163512</v>
      </c>
      <c r="AE241" s="19">
        <f t="shared" si="38"/>
        <v>0.7847637620098298</v>
      </c>
      <c r="AF241" s="23">
        <f t="shared" si="34"/>
        <v>2.879999999999996</v>
      </c>
    </row>
    <row r="242" spans="26:32" ht="18" customHeight="1">
      <c r="Z242" s="18">
        <f t="shared" si="37"/>
        <v>217</v>
      </c>
      <c r="AA242" s="19">
        <f t="shared" si="35"/>
        <v>2.893333333333329</v>
      </c>
      <c r="AB242" s="19">
        <f t="shared" si="32"/>
        <v>5.9354711513226786</v>
      </c>
      <c r="AC242" s="19">
        <f t="shared" si="33"/>
        <v>-1.6496673217337754</v>
      </c>
      <c r="AD242" s="17">
        <f t="shared" si="36"/>
        <v>0.002246381625553364</v>
      </c>
      <c r="AE242" s="19">
        <f t="shared" si="38"/>
        <v>0.7870101436353831</v>
      </c>
      <c r="AF242" s="23">
        <f t="shared" si="34"/>
        <v>2.893333333333329</v>
      </c>
    </row>
    <row r="243" spans="26:32" ht="18" customHeight="1">
      <c r="Z243" s="18">
        <f t="shared" si="37"/>
        <v>218</v>
      </c>
      <c r="AA243" s="19">
        <f t="shared" si="35"/>
        <v>2.9066666666666623</v>
      </c>
      <c r="AB243" s="19">
        <f t="shared" si="32"/>
        <v>5.940535359425674</v>
      </c>
      <c r="AC243" s="19">
        <f t="shared" si="33"/>
        <v>-1.65809197748115</v>
      </c>
      <c r="AD243" s="17">
        <f t="shared" si="36"/>
        <v>0.002244466622385763</v>
      </c>
      <c r="AE243" s="19">
        <f t="shared" si="38"/>
        <v>0.7892546102577689</v>
      </c>
      <c r="AF243" s="23">
        <f t="shared" si="34"/>
        <v>2.9066666666666623</v>
      </c>
    </row>
    <row r="244" spans="26:32" ht="18" customHeight="1">
      <c r="Z244" s="18">
        <f t="shared" si="37"/>
        <v>219</v>
      </c>
      <c r="AA244" s="19">
        <f t="shared" si="35"/>
        <v>2.9199999999999955</v>
      </c>
      <c r="AB244" s="19">
        <f t="shared" si="32"/>
        <v>5.945528165032521</v>
      </c>
      <c r="AC244" s="19">
        <f t="shared" si="33"/>
        <v>-1.6665010580987698</v>
      </c>
      <c r="AD244" s="17">
        <f t="shared" si="36"/>
        <v>0.0022425818132946985</v>
      </c>
      <c r="AE244" s="19">
        <f t="shared" si="38"/>
        <v>0.7914971920710636</v>
      </c>
      <c r="AF244" s="23">
        <f t="shared" si="34"/>
        <v>2.9199999999999955</v>
      </c>
    </row>
    <row r="245" spans="26:32" ht="18" customHeight="1">
      <c r="Z245" s="18">
        <f t="shared" si="37"/>
        <v>220</v>
      </c>
      <c r="AA245" s="19">
        <f t="shared" si="35"/>
        <v>2.9333333333333287</v>
      </c>
      <c r="AB245" s="19">
        <f t="shared" si="32"/>
        <v>5.950450027643844</v>
      </c>
      <c r="AC245" s="19">
        <f t="shared" si="33"/>
        <v>-1.6748944001933073</v>
      </c>
      <c r="AD245" s="17">
        <f t="shared" si="36"/>
        <v>0.0022407268813940174</v>
      </c>
      <c r="AE245" s="19">
        <f t="shared" si="38"/>
        <v>0.7937379189524576</v>
      </c>
      <c r="AF245" s="23">
        <f t="shared" si="34"/>
        <v>2.9333333333333287</v>
      </c>
    </row>
    <row r="246" spans="26:32" ht="18" customHeight="1">
      <c r="Z246" s="18">
        <f t="shared" si="37"/>
        <v>221</v>
      </c>
      <c r="AA246" s="19">
        <f t="shared" si="35"/>
        <v>2.946666666666662</v>
      </c>
      <c r="AB246" s="19">
        <f t="shared" si="32"/>
        <v>5.955301403403356</v>
      </c>
      <c r="AC246" s="19">
        <f t="shared" si="33"/>
        <v>-1.6832718422121211</v>
      </c>
      <c r="AD246" s="17">
        <f t="shared" si="36"/>
        <v>0.0022389015148273697</v>
      </c>
      <c r="AE246" s="19">
        <f t="shared" si="38"/>
        <v>0.795976820467285</v>
      </c>
      <c r="AF246" s="23">
        <f t="shared" si="34"/>
        <v>2.946666666666662</v>
      </c>
    </row>
    <row r="247" spans="26:32" ht="18" customHeight="1">
      <c r="Z247" s="18">
        <f t="shared" si="37"/>
        <v>222</v>
      </c>
      <c r="AA247" s="19">
        <f t="shared" si="35"/>
        <v>2.959999999999995</v>
      </c>
      <c r="AB247" s="19">
        <f t="shared" si="32"/>
        <v>5.960082745136729</v>
      </c>
      <c r="AC247" s="19">
        <f t="shared" si="33"/>
        <v>-1.6916332244318333</v>
      </c>
      <c r="AD247" s="17">
        <f t="shared" si="36"/>
        <v>0.002237105406667883</v>
      </c>
      <c r="AE247" s="19">
        <f t="shared" si="38"/>
        <v>0.7982139258739529</v>
      </c>
      <c r="AF247" s="23">
        <f t="shared" si="34"/>
        <v>2.959999999999995</v>
      </c>
    </row>
    <row r="248" spans="26:32" ht="18" customHeight="1">
      <c r="Z248" s="18">
        <f t="shared" si="37"/>
        <v>223</v>
      </c>
      <c r="AA248" s="19">
        <f t="shared" si="35"/>
        <v>2.9733333333333283</v>
      </c>
      <c r="AB248" s="19">
        <f t="shared" si="32"/>
        <v>5.96479450238955</v>
      </c>
      <c r="AC248" s="19">
        <f t="shared" si="33"/>
        <v>-1.6999783889469204</v>
      </c>
      <c r="AD248" s="17">
        <f t="shared" si="36"/>
        <v>0.0022353382548203266</v>
      </c>
      <c r="AE248" s="19">
        <f t="shared" si="38"/>
        <v>0.8004492641287733</v>
      </c>
      <c r="AF248" s="23">
        <f t="shared" si="34"/>
        <v>2.9733333333333283</v>
      </c>
    </row>
    <row r="249" spans="26:32" ht="18" customHeight="1">
      <c r="Z249" s="18">
        <f t="shared" si="37"/>
        <v>224</v>
      </c>
      <c r="AA249" s="19">
        <f t="shared" si="35"/>
        <v>2.9866666666666615</v>
      </c>
      <c r="AB249" s="19">
        <f t="shared" si="32"/>
        <v>5.969437121464419</v>
      </c>
      <c r="AC249" s="19">
        <f t="shared" si="33"/>
        <v>-1.7083071796583318</v>
      </c>
      <c r="AD249" s="17">
        <f t="shared" si="36"/>
        <v>0.0022335997619256955</v>
      </c>
      <c r="AE249" s="19">
        <f t="shared" si="38"/>
        <v>0.802682863890699</v>
      </c>
      <c r="AF249" s="23">
        <f t="shared" si="34"/>
        <v>2.9866666666666615</v>
      </c>
    </row>
    <row r="250" spans="26:32" ht="18" customHeight="1">
      <c r="Z250" s="18">
        <f t="shared" si="37"/>
        <v>225</v>
      </c>
      <c r="AA250" s="19">
        <f t="shared" si="35"/>
        <v>2.9999999999999947</v>
      </c>
      <c r="AB250" s="19">
        <f t="shared" si="32"/>
        <v>5.97401104545725</v>
      </c>
      <c r="AC250" s="19">
        <f t="shared" si="33"/>
        <v>-1.7166194422621308</v>
      </c>
      <c r="AD250" s="17">
        <f t="shared" si="36"/>
        <v>0.0022318896352681254</v>
      </c>
      <c r="AE250" s="19">
        <f t="shared" si="38"/>
        <v>0.8049147535259671</v>
      </c>
      <c r="AF250" s="23">
        <f t="shared" si="34"/>
        <v>2.9999999999999947</v>
      </c>
    </row>
    <row r="251" spans="26:32" ht="18" customHeight="1">
      <c r="Z251" s="18">
        <f t="shared" si="37"/>
        <v>226</v>
      </c>
      <c r="AA251" s="19">
        <f t="shared" si="35"/>
        <v>3.013333333333328</v>
      </c>
      <c r="AB251" s="19">
        <f t="shared" si="32"/>
        <v>5.978516714292717</v>
      </c>
      <c r="AC251" s="19">
        <f t="shared" si="33"/>
        <v>-1.7249150242381495</v>
      </c>
      <c r="AD251" s="17">
        <f t="shared" si="36"/>
        <v>0.002230207586684103</v>
      </c>
      <c r="AE251" s="19">
        <f t="shared" si="38"/>
        <v>0.8071449611126512</v>
      </c>
      <c r="AF251" s="23">
        <f t="shared" si="34"/>
        <v>3.013333333333328</v>
      </c>
    </row>
    <row r="252" spans="26:32" ht="18" customHeight="1">
      <c r="Z252" s="18">
        <f t="shared" si="37"/>
        <v>227</v>
      </c>
      <c r="AA252" s="19">
        <f t="shared" si="35"/>
        <v>3.026666666666661</v>
      </c>
      <c r="AB252" s="19">
        <f t="shared" si="32"/>
        <v>5.982954564758898</v>
      </c>
      <c r="AC252" s="19">
        <f t="shared" si="33"/>
        <v>-1.733193774838657</v>
      </c>
      <c r="AD252" s="17">
        <f t="shared" si="36"/>
        <v>0.0022285533324738933</v>
      </c>
      <c r="AE252" s="19">
        <f t="shared" si="38"/>
        <v>0.8093735144451251</v>
      </c>
      <c r="AF252" s="23">
        <f t="shared" si="34"/>
        <v>3.026666666666661</v>
      </c>
    </row>
    <row r="253" spans="26:32" ht="18" customHeight="1">
      <c r="Z253" s="18">
        <f t="shared" si="37"/>
        <v>228</v>
      </c>
      <c r="AA253" s="19">
        <f t="shared" si="35"/>
        <v>3.0399999999999943</v>
      </c>
      <c r="AB253" s="19">
        <f t="shared" si="32"/>
        <v>5.987325030541227</v>
      </c>
      <c r="AC253" s="19">
        <f t="shared" si="33"/>
        <v>-1.7414555450770726</v>
      </c>
      <c r="AD253" s="17">
        <f t="shared" si="36"/>
        <v>0.0022269265933150886</v>
      </c>
      <c r="AE253" s="19">
        <f t="shared" si="38"/>
        <v>0.8116004410384402</v>
      </c>
      <c r="AF253" s="23">
        <f t="shared" si="34"/>
        <v>3.0399999999999943</v>
      </c>
    </row>
    <row r="254" spans="26:32" ht="18" customHeight="1">
      <c r="Z254" s="18">
        <f t="shared" si="37"/>
        <v>229</v>
      </c>
      <c r="AA254" s="19">
        <f t="shared" si="35"/>
        <v>3.0533333333333275</v>
      </c>
      <c r="AB254" s="19">
        <f t="shared" si="32"/>
        <v>5.991628542255627</v>
      </c>
      <c r="AC254" s="19">
        <f t="shared" si="33"/>
        <v>-1.7497001877166722</v>
      </c>
      <c r="AD254" s="17">
        <f t="shared" si="36"/>
        <v>0.0022253270941782763</v>
      </c>
      <c r="AE254" s="19">
        <f t="shared" si="38"/>
        <v>0.8138257681326185</v>
      </c>
      <c r="AF254" s="23">
        <f t="shared" si="34"/>
        <v>3.0533333333333275</v>
      </c>
    </row>
    <row r="255" spans="26:32" ht="18" customHeight="1">
      <c r="Z255" s="18">
        <f t="shared" si="37"/>
        <v>230</v>
      </c>
      <c r="AA255" s="19">
        <f t="shared" si="35"/>
        <v>3.0666666666666607</v>
      </c>
      <c r="AB255" s="19">
        <f t="shared" si="32"/>
        <v>5.995865527480941</v>
      </c>
      <c r="AC255" s="19">
        <f t="shared" si="33"/>
        <v>-1.7579275572593251</v>
      </c>
      <c r="AD255" s="17">
        <f t="shared" si="36"/>
        <v>0.0022237545642447227</v>
      </c>
      <c r="AE255" s="19">
        <f t="shared" si="38"/>
        <v>0.8160495226968633</v>
      </c>
      <c r="AF255" s="23">
        <f t="shared" si="34"/>
        <v>3.0666666666666607</v>
      </c>
    </row>
    <row r="256" spans="26:32" ht="18" customHeight="1">
      <c r="Z256" s="18">
        <f t="shared" si="37"/>
        <v>231</v>
      </c>
      <c r="AA256" s="19">
        <f t="shared" si="35"/>
        <v>3.079999999999994</v>
      </c>
      <c r="AB256" s="19">
        <f t="shared" si="32"/>
        <v>6.000036410790679</v>
      </c>
      <c r="AC256" s="19">
        <f t="shared" si="33"/>
        <v>-1.7661375099342542</v>
      </c>
      <c r="AD256" s="17">
        <f t="shared" si="36"/>
        <v>0.0022222087368260284</v>
      </c>
      <c r="AE256" s="19">
        <f t="shared" si="38"/>
        <v>0.8182717314336893</v>
      </c>
      <c r="AF256" s="23">
        <f t="shared" si="34"/>
        <v>3.079999999999994</v>
      </c>
    </row>
    <row r="257" spans="26:32" ht="18" customHeight="1">
      <c r="Z257" s="18">
        <f t="shared" si="37"/>
        <v>232</v>
      </c>
      <c r="AA257" s="19">
        <f t="shared" si="35"/>
        <v>3.093333333333327</v>
      </c>
      <c r="AB257" s="19">
        <f t="shared" si="32"/>
        <v>6.004141613784058</v>
      </c>
      <c r="AC257" s="19">
        <f t="shared" si="33"/>
        <v>-1.7743299036868083</v>
      </c>
      <c r="AD257" s="17">
        <f t="shared" si="36"/>
        <v>0.0022206893492857037</v>
      </c>
      <c r="AE257" s="19">
        <f t="shared" si="38"/>
        <v>0.8204924207829749</v>
      </c>
      <c r="AF257" s="23">
        <f t="shared" si="34"/>
        <v>3.093333333333327</v>
      </c>
    </row>
    <row r="258" spans="26:32" ht="18" customHeight="1">
      <c r="Z258" s="18">
        <f t="shared" si="37"/>
        <v>233</v>
      </c>
      <c r="AA258" s="19">
        <f t="shared" si="35"/>
        <v>3.1066666666666602</v>
      </c>
      <c r="AB258" s="19">
        <f t="shared" si="32"/>
        <v>6.008181555116376</v>
      </c>
      <c r="AC258" s="19">
        <f t="shared" si="33"/>
        <v>-1.782504598167256</v>
      </c>
      <c r="AD258" s="17">
        <f t="shared" si="36"/>
        <v>0.002219196142962606</v>
      </c>
      <c r="AE258" s="19">
        <f t="shared" si="38"/>
        <v>0.8227116169259375</v>
      </c>
      <c r="AF258" s="23">
        <f t="shared" si="34"/>
        <v>3.1066666666666602</v>
      </c>
    </row>
    <row r="259" spans="26:32" ht="18" customHeight="1">
      <c r="Z259" s="18">
        <f t="shared" si="37"/>
        <v>234</v>
      </c>
      <c r="AA259" s="19">
        <f t="shared" si="35"/>
        <v>3.1199999999999934</v>
      </c>
      <c r="AB259" s="19">
        <f t="shared" si="32"/>
        <v>6.0121566505287545</v>
      </c>
      <c r="AC259" s="19">
        <f t="shared" si="33"/>
        <v>-1.7906614547196014</v>
      </c>
      <c r="AD259" s="17">
        <f t="shared" si="36"/>
        <v>0.0022177288630961904</v>
      </c>
      <c r="AE259" s="19">
        <f t="shared" si="38"/>
        <v>0.8249293457890338</v>
      </c>
      <c r="AF259" s="23">
        <f t="shared" si="34"/>
        <v>3.1199999999999934</v>
      </c>
    </row>
    <row r="260" spans="26:32" ht="18" customHeight="1">
      <c r="Z260" s="18">
        <f t="shared" si="37"/>
        <v>235</v>
      </c>
      <c r="AA260" s="19">
        <f t="shared" si="35"/>
        <v>3.1333333333333266</v>
      </c>
      <c r="AB260" s="19">
        <f t="shared" si="32"/>
        <v>6.016067312877263</v>
      </c>
      <c r="AC260" s="19">
        <f t="shared" si="33"/>
        <v>-1.798800336370423</v>
      </c>
      <c r="AD260" s="17">
        <f t="shared" si="36"/>
        <v>0.002216287258753508</v>
      </c>
      <c r="AE260" s="19">
        <f t="shared" si="38"/>
        <v>0.8271456330477873</v>
      </c>
      <c r="AF260" s="23">
        <f t="shared" si="34"/>
        <v>3.1333333333333266</v>
      </c>
    </row>
    <row r="261" spans="26:32" ht="18" customHeight="1">
      <c r="Z261" s="18">
        <f t="shared" si="37"/>
        <v>236</v>
      </c>
      <c r="AA261" s="19">
        <f t="shared" si="35"/>
        <v>3.14666666666666</v>
      </c>
      <c r="AB261" s="19">
        <f t="shared" si="32"/>
        <v>6.0199139521613905</v>
      </c>
      <c r="AC261" s="19">
        <f t="shared" si="33"/>
        <v>-1.8069211078177179</v>
      </c>
      <c r="AD261" s="17">
        <f t="shared" si="36"/>
        <v>0.002214871082757941</v>
      </c>
      <c r="AE261" s="19">
        <f t="shared" si="38"/>
        <v>0.8293605041305453</v>
      </c>
      <c r="AF261" s="23">
        <f t="shared" si="34"/>
        <v>3.14666666666666</v>
      </c>
    </row>
    <row r="262" spans="26:32" ht="18" customHeight="1">
      <c r="Z262" s="18">
        <f t="shared" si="37"/>
        <v>237</v>
      </c>
      <c r="AA262" s="19">
        <f t="shared" si="35"/>
        <v>3.159999999999993</v>
      </c>
      <c r="AB262" s="19">
        <f t="shared" si="32"/>
        <v>6.023696975551945</v>
      </c>
      <c r="AC262" s="19">
        <f t="shared" si="33"/>
        <v>-1.8150236354197773</v>
      </c>
      <c r="AD262" s="17">
        <f t="shared" si="36"/>
        <v>0.0022134800916195846</v>
      </c>
      <c r="AE262" s="19">
        <f t="shared" si="38"/>
        <v>0.8315739842221649</v>
      </c>
      <c r="AF262" s="23">
        <f t="shared" si="34"/>
        <v>3.159999999999993</v>
      </c>
    </row>
    <row r="263" spans="26:32" ht="18" customHeight="1">
      <c r="Z263" s="18">
        <f t="shared" si="37"/>
        <v>238</v>
      </c>
      <c r="AA263" s="19">
        <f t="shared" si="35"/>
        <v>3.1733333333333262</v>
      </c>
      <c r="AB263" s="19">
        <f t="shared" si="32"/>
        <v>6.0274167874184235</v>
      </c>
      <c r="AC263" s="19">
        <f t="shared" si="33"/>
        <v>-1.8231077871840882</v>
      </c>
      <c r="AD263" s="17">
        <f t="shared" si="36"/>
        <v>0.002212114045467242</v>
      </c>
      <c r="AE263" s="19">
        <f t="shared" si="38"/>
        <v>0.8337860982676322</v>
      </c>
      <c r="AF263" s="23">
        <f t="shared" si="34"/>
        <v>3.1733333333333262</v>
      </c>
    </row>
    <row r="264" spans="26:32" ht="18" customHeight="1">
      <c r="Z264" s="18">
        <f t="shared" si="37"/>
        <v>239</v>
      </c>
      <c r="AA264" s="19">
        <f t="shared" si="35"/>
        <v>3.1866666666666594</v>
      </c>
      <c r="AB264" s="19">
        <f t="shared" si="32"/>
        <v>6.031073789355727</v>
      </c>
      <c r="AC264" s="19">
        <f t="shared" si="33"/>
        <v>-1.8311734327562343</v>
      </c>
      <c r="AD264" s="17">
        <f t="shared" si="36"/>
        <v>0.0022107727079820187</v>
      </c>
      <c r="AE264" s="19">
        <f t="shared" si="38"/>
        <v>0.8359968709756141</v>
      </c>
      <c r="AF264" s="23">
        <f t="shared" si="34"/>
        <v>3.1866666666666594</v>
      </c>
    </row>
    <row r="265" spans="26:32" ht="18" customHeight="1">
      <c r="Z265" s="18">
        <f t="shared" si="37"/>
        <v>240</v>
      </c>
      <c r="AA265" s="19">
        <f t="shared" si="35"/>
        <v>3.1999999999999926</v>
      </c>
      <c r="AB265" s="19">
        <f t="shared" si="32"/>
        <v>6.034668380210403</v>
      </c>
      <c r="AC265" s="19">
        <f t="shared" si="33"/>
        <v>-1.8392204434088344</v>
      </c>
      <c r="AD265" s="17">
        <f t="shared" si="36"/>
        <v>0.0022094558463324307</v>
      </c>
      <c r="AE265" s="19">
        <f t="shared" si="38"/>
        <v>0.8382063268219466</v>
      </c>
      <c r="AF265" s="23">
        <f t="shared" si="34"/>
        <v>3.1999999999999926</v>
      </c>
    </row>
    <row r="266" spans="26:32" ht="18" customHeight="1">
      <c r="Z266" s="18">
        <f t="shared" si="37"/>
        <v>241</v>
      </c>
      <c r="AA266" s="19">
        <f t="shared" si="35"/>
        <v>3.213333333333326</v>
      </c>
      <c r="AB266" s="19">
        <f t="shared" si="32"/>
        <v>6.038200956106332</v>
      </c>
      <c r="AC266" s="19">
        <f t="shared" si="33"/>
        <v>-1.847248692030494</v>
      </c>
      <c r="AD266" s="17">
        <f t="shared" si="36"/>
        <v>0.002208163231111008</v>
      </c>
      <c r="AE266" s="19">
        <f t="shared" si="38"/>
        <v>0.8404144900530577</v>
      </c>
      <c r="AF266" s="23">
        <f t="shared" si="34"/>
        <v>3.213333333333326</v>
      </c>
    </row>
    <row r="267" spans="26:32" ht="18" customHeight="1">
      <c r="Z267" s="18">
        <f t="shared" si="37"/>
        <v>242</v>
      </c>
      <c r="AA267" s="19">
        <f t="shared" si="35"/>
        <v>3.226666666666659</v>
      </c>
      <c r="AB267" s="19">
        <f t="shared" si="32"/>
        <v>6.041671910469916</v>
      </c>
      <c r="AC267" s="19">
        <f t="shared" si="33"/>
        <v>-1.8552580531147842</v>
      </c>
      <c r="AD267" s="17">
        <f t="shared" si="36"/>
        <v>0.0022068946362723426</v>
      </c>
      <c r="AE267" s="19">
        <f t="shared" si="38"/>
        <v>0.84262138468933</v>
      </c>
      <c r="AF267" s="23">
        <f t="shared" si="34"/>
        <v>3.226666666666659</v>
      </c>
    </row>
    <row r="268" spans="26:32" ht="18" customHeight="1">
      <c r="Z268" s="18">
        <f t="shared" si="37"/>
        <v>243</v>
      </c>
      <c r="AA268" s="19">
        <f t="shared" si="35"/>
        <v>3.239999999999992</v>
      </c>
      <c r="AB268" s="19">
        <f t="shared" si="32"/>
        <v>6.045081634054717</v>
      </c>
      <c r="AC268" s="19">
        <f t="shared" si="33"/>
        <v>-1.8632484027492244</v>
      </c>
      <c r="AD268" s="17">
        <f t="shared" si="36"/>
        <v>0.0022056498390725697</v>
      </c>
      <c r="AE268" s="19">
        <f t="shared" si="38"/>
        <v>0.8448270345284026</v>
      </c>
      <c r="AF268" s="23">
        <f t="shared" si="34"/>
        <v>3.239999999999992</v>
      </c>
    </row>
    <row r="269" spans="26:32" ht="18" customHeight="1">
      <c r="Z269" s="18">
        <f t="shared" si="37"/>
        <v>244</v>
      </c>
      <c r="AA269" s="19">
        <f t="shared" si="35"/>
        <v>3.2533333333333254</v>
      </c>
      <c r="AB269" s="19">
        <f t="shared" si="32"/>
        <v>6.048430514965671</v>
      </c>
      <c r="AC269" s="19">
        <f t="shared" si="33"/>
        <v>-1.8712196186043062</v>
      </c>
      <c r="AD269" s="17">
        <f t="shared" si="36"/>
        <v>0.0022044286200101964</v>
      </c>
      <c r="AE269" s="19">
        <f t="shared" si="38"/>
        <v>0.8470314631484128</v>
      </c>
      <c r="AF269" s="23">
        <f t="shared" si="34"/>
        <v>3.2533333333333254</v>
      </c>
    </row>
    <row r="270" spans="26:32" ht="18" customHeight="1">
      <c r="Z270" s="18">
        <f t="shared" si="37"/>
        <v>245</v>
      </c>
      <c r="AA270" s="19">
        <f t="shared" si="35"/>
        <v>3.2666666666666586</v>
      </c>
      <c r="AB270" s="19">
        <f t="shared" si="32"/>
        <v>6.051718938682786</v>
      </c>
      <c r="AC270" s="19">
        <f t="shared" si="33"/>
        <v>-1.8791715799225261</v>
      </c>
      <c r="AD270" s="17">
        <f t="shared" si="36"/>
        <v>0.002203230762768282</v>
      </c>
      <c r="AE270" s="19">
        <f t="shared" si="38"/>
        <v>0.8492346939111811</v>
      </c>
      <c r="AF270" s="23">
        <f t="shared" si="34"/>
        <v>3.2666666666666586</v>
      </c>
    </row>
    <row r="271" spans="26:32" ht="18" customHeight="1">
      <c r="Z271" s="18">
        <f t="shared" si="37"/>
        <v>246</v>
      </c>
      <c r="AA271" s="19">
        <f t="shared" si="35"/>
        <v>3.279999999999992</v>
      </c>
      <c r="AB271" s="19">
        <f t="shared" si="32"/>
        <v>6.05494728808439</v>
      </c>
      <c r="AC271" s="19">
        <f t="shared" si="33"/>
        <v>-1.8871041675074403</v>
      </c>
      <c r="AD271" s="17">
        <f t="shared" si="36"/>
        <v>0.002202056054157924</v>
      </c>
      <c r="AE271" s="19">
        <f t="shared" si="38"/>
        <v>0.851436749965339</v>
      </c>
      <c r="AF271" s="23">
        <f t="shared" si="34"/>
        <v>3.279999999999992</v>
      </c>
    </row>
    <row r="272" spans="26:32" ht="18" customHeight="1">
      <c r="Z272" s="18">
        <f t="shared" si="37"/>
        <v>247</v>
      </c>
      <c r="AA272" s="19">
        <f t="shared" si="35"/>
        <v>3.293333333333325</v>
      </c>
      <c r="AB272" s="19">
        <f t="shared" si="32"/>
        <v>6.058115943469964</v>
      </c>
      <c r="AC272" s="19">
        <f t="shared" si="33"/>
        <v>-1.895017263712755</v>
      </c>
      <c r="AD272" s="17">
        <f t="shared" si="36"/>
        <v>0.002200904284062988</v>
      </c>
      <c r="AE272" s="19">
        <f t="shared" si="38"/>
        <v>0.853637654249402</v>
      </c>
      <c r="AF272" s="23">
        <f t="shared" si="34"/>
        <v>3.293333333333325</v>
      </c>
    </row>
    <row r="273" spans="26:32" ht="18" customHeight="1">
      <c r="Z273" s="18">
        <f t="shared" si="37"/>
        <v>248</v>
      </c>
      <c r="AA273" s="19">
        <f t="shared" si="35"/>
        <v>3.306666666666658</v>
      </c>
      <c r="AB273" s="19">
        <f t="shared" si="32"/>
        <v>6.061225282582437</v>
      </c>
      <c r="AC273" s="19">
        <f t="shared" si="33"/>
        <v>-1.9029107524314024</v>
      </c>
      <c r="AD273" s="17">
        <f t="shared" si="36"/>
        <v>0.00219977524538612</v>
      </c>
      <c r="AE273" s="19">
        <f t="shared" si="38"/>
        <v>0.8558374294947881</v>
      </c>
      <c r="AF273" s="23">
        <f t="shared" si="34"/>
        <v>3.306666666666658</v>
      </c>
    </row>
    <row r="274" spans="26:32" ht="18" customHeight="1">
      <c r="Z274" s="18">
        <f t="shared" si="37"/>
        <v>249</v>
      </c>
      <c r="AA274" s="19">
        <f t="shared" si="35"/>
        <v>3.3199999999999914</v>
      </c>
      <c r="AB274" s="19">
        <f t="shared" si="32"/>
        <v>6.0642756806302085</v>
      </c>
      <c r="AC274" s="19">
        <f t="shared" si="33"/>
        <v>-1.9107845190846917</v>
      </c>
      <c r="AD274" s="17">
        <f t="shared" si="36"/>
        <v>0.0021986687339958983</v>
      </c>
      <c r="AE274" s="19">
        <f t="shared" si="38"/>
        <v>0.858036098228784</v>
      </c>
      <c r="AF274" s="23">
        <f t="shared" si="34"/>
        <v>3.3199999999999914</v>
      </c>
    </row>
    <row r="275" spans="26:32" ht="18" customHeight="1">
      <c r="Z275" s="18">
        <f t="shared" si="37"/>
        <v>250</v>
      </c>
      <c r="AA275" s="19">
        <f t="shared" si="35"/>
        <v>3.3333333333333246</v>
      </c>
      <c r="AB275" s="19">
        <f t="shared" si="32"/>
        <v>6.067267510308624</v>
      </c>
      <c r="AC275" s="19">
        <f t="shared" si="33"/>
        <v>-1.9186384506114338</v>
      </c>
      <c r="AD275" s="17">
        <f t="shared" si="36"/>
        <v>0.002197584548675209</v>
      </c>
      <c r="AE275" s="19">
        <f t="shared" si="38"/>
        <v>0.8602336827774593</v>
      </c>
      <c r="AF275" s="23">
        <f t="shared" si="34"/>
        <v>3.3333333333333246</v>
      </c>
    </row>
    <row r="276" spans="26:32" ht="18" customHeight="1">
      <c r="Z276" s="18">
        <f t="shared" si="37"/>
        <v>251</v>
      </c>
      <c r="AA276" s="19">
        <f t="shared" si="35"/>
        <v>3.346666666666658</v>
      </c>
      <c r="AB276" s="19">
        <f t="shared" si="32"/>
        <v>6.070201141821127</v>
      </c>
      <c r="AC276" s="19">
        <f t="shared" si="33"/>
        <v>-1.9264724354571174</v>
      </c>
      <c r="AD276" s="17">
        <f t="shared" si="36"/>
        <v>0.0021965224910707303</v>
      </c>
      <c r="AE276" s="19">
        <f t="shared" si="38"/>
        <v>0.86243020526853</v>
      </c>
      <c r="AF276" s="23">
        <f t="shared" si="34"/>
        <v>3.346666666666658</v>
      </c>
    </row>
    <row r="277" spans="26:32" ht="18" customHeight="1">
      <c r="Z277" s="18">
        <f t="shared" si="37"/>
        <v>252</v>
      </c>
      <c r="AA277" s="19">
        <f t="shared" si="35"/>
        <v>3.359999999999991</v>
      </c>
      <c r="AB277" s="19">
        <f t="shared" si="32"/>
        <v>6.073076942899991</v>
      </c>
      <c r="AC277" s="19">
        <f t="shared" si="33"/>
        <v>-1.934286363563099</v>
      </c>
      <c r="AD277" s="17">
        <f t="shared" si="36"/>
        <v>0.002195482365643544</v>
      </c>
      <c r="AE277" s="19">
        <f t="shared" si="38"/>
        <v>0.8646256876341736</v>
      </c>
      <c r="AF277" s="23">
        <f t="shared" si="34"/>
        <v>3.359999999999991</v>
      </c>
    </row>
    <row r="278" spans="26:32" ht="18" customHeight="1">
      <c r="Z278" s="18">
        <f t="shared" si="37"/>
        <v>253</v>
      </c>
      <c r="AA278" s="19">
        <f t="shared" si="35"/>
        <v>3.373333333333324</v>
      </c>
      <c r="AB278" s="19">
        <f t="shared" si="32"/>
        <v>6.075895278826672</v>
      </c>
      <c r="AC278" s="19">
        <f t="shared" si="33"/>
        <v>-1.9420801263558107</v>
      </c>
      <c r="AD278" s="17">
        <f t="shared" si="36"/>
        <v>0.0021944639796208205</v>
      </c>
      <c r="AE278" s="19">
        <f t="shared" si="38"/>
        <v>0.8668201516137944</v>
      </c>
      <c r="AF278" s="23">
        <f t="shared" si="34"/>
        <v>3.373333333333324</v>
      </c>
    </row>
    <row r="279" spans="26:32" ht="18" customHeight="1">
      <c r="Z279" s="18">
        <f t="shared" si="37"/>
        <v>254</v>
      </c>
      <c r="AA279" s="19">
        <f t="shared" si="35"/>
        <v>3.3866666666666574</v>
      </c>
      <c r="AB279" s="19">
        <f t="shared" si="32"/>
        <v>6.078656512451811</v>
      </c>
      <c r="AC279" s="19">
        <f t="shared" si="33"/>
        <v>-1.9498536167360063</v>
      </c>
      <c r="AD279" s="17">
        <f t="shared" si="36"/>
        <v>0.0021934671429485603</v>
      </c>
      <c r="AE279" s="19">
        <f t="shared" si="38"/>
        <v>0.869013618756743</v>
      </c>
      <c r="AF279" s="23">
        <f t="shared" si="34"/>
        <v>3.3866666666666574</v>
      </c>
    </row>
    <row r="280" spans="26:32" ht="18" customHeight="1">
      <c r="Z280" s="18">
        <f t="shared" si="37"/>
        <v>255</v>
      </c>
      <c r="AA280" s="19">
        <f t="shared" si="35"/>
        <v>3.3999999999999906</v>
      </c>
      <c r="AB280" s="19">
        <f t="shared" si="32"/>
        <v>6.081361004214862</v>
      </c>
      <c r="AC280" s="19">
        <f t="shared" si="33"/>
        <v>-1.9576067290680186</v>
      </c>
      <c r="AD280" s="17">
        <f t="shared" si="36"/>
        <v>0.0021924916682453622</v>
      </c>
      <c r="AE280" s="19">
        <f t="shared" si="38"/>
        <v>0.8712061104249883</v>
      </c>
      <c r="AF280" s="23">
        <f t="shared" si="34"/>
        <v>3.3999999999999906</v>
      </c>
    </row>
    <row r="281" spans="26:32" ht="18" customHeight="1">
      <c r="Z281" s="18">
        <f t="shared" si="37"/>
        <v>256</v>
      </c>
      <c r="AA281" s="19">
        <f t="shared" si="35"/>
        <v>3.413333333333324</v>
      </c>
      <c r="AB281" s="19">
        <f aca="true" t="shared" si="39" ref="AB281:AB344">SQRT(2*g*(2*d+AA281-2*SQRT(AA281^2+d^2))*(AA281^2+d^2)/(3*AA281^2+d^2))</f>
        <v>6.084009112163369</v>
      </c>
      <c r="AC281" s="19">
        <f aca="true" t="shared" si="40" ref="AC281:AC344">-AB281*AA281/SQRT(AA281^2+d^2)</f>
        <v>-1.965339359169045</v>
      </c>
      <c r="AD281" s="17">
        <f t="shared" si="36"/>
        <v>0.002191537370757196</v>
      </c>
      <c r="AE281" s="19">
        <f t="shared" si="38"/>
        <v>0.8733976477957455</v>
      </c>
      <c r="AF281" s="23">
        <f aca="true" t="shared" si="41" ref="AF281:AF344">IF(čas&gt;=AE281,AA281,0)</f>
        <v>3.413333333333324</v>
      </c>
    </row>
    <row r="282" spans="26:32" ht="18" customHeight="1">
      <c r="Z282" s="18">
        <f t="shared" si="37"/>
        <v>257</v>
      </c>
      <c r="AA282" s="19">
        <f aca="true" t="shared" si="42" ref="AA282:AA345">AA281+AA$21</f>
        <v>3.426666666666657</v>
      </c>
      <c r="AB282" s="19">
        <f t="shared" si="39"/>
        <v>6.086601191971913</v>
      </c>
      <c r="AC282" s="19">
        <f t="shared" si="40"/>
        <v>-1.973051404298457</v>
      </c>
      <c r="AD282" s="17">
        <f aca="true" t="shared" si="43" ref="AD282:AD345">AA$21/AB282</f>
        <v>0.002190604068313149</v>
      </c>
      <c r="AE282" s="19">
        <f t="shared" si="38"/>
        <v>0.8755882518640586</v>
      </c>
      <c r="AF282" s="23">
        <f t="shared" si="41"/>
        <v>3.426666666666657</v>
      </c>
    </row>
    <row r="283" spans="26:32" ht="18" customHeight="1">
      <c r="Z283" s="18">
        <f aca="true" t="shared" si="44" ref="Z283:Z346">Z282+1</f>
        <v>258</v>
      </c>
      <c r="AA283" s="19">
        <f t="shared" si="42"/>
        <v>3.43999999999999</v>
      </c>
      <c r="AB283" s="19">
        <f t="shared" si="39"/>
        <v>6.089137596960735</v>
      </c>
      <c r="AC283" s="19">
        <f t="shared" si="40"/>
        <v>-1.9807427631471424</v>
      </c>
      <c r="AD283" s="17">
        <f t="shared" si="43"/>
        <v>0.002189691581282116</v>
      </c>
      <c r="AE283" s="19">
        <f aca="true" t="shared" si="45" ref="AE283:AE346">AE282+AD283</f>
        <v>0.8777779434453408</v>
      </c>
      <c r="AF283" s="23">
        <f t="shared" si="41"/>
        <v>3.43999999999999</v>
      </c>
    </row>
    <row r="284" spans="26:32" ht="18" customHeight="1">
      <c r="Z284" s="18">
        <f t="shared" si="44"/>
        <v>259</v>
      </c>
      <c r="AA284" s="19">
        <f t="shared" si="42"/>
        <v>3.4533333333333234</v>
      </c>
      <c r="AB284" s="19">
        <f t="shared" si="39"/>
        <v>6.091618678113998</v>
      </c>
      <c r="AC284" s="19">
        <f t="shared" si="40"/>
        <v>-1.9884133358268536</v>
      </c>
      <c r="AD284" s="17">
        <f t="shared" si="43"/>
        <v>0.0021887997325304373</v>
      </c>
      <c r="AE284" s="19">
        <f t="shared" si="45"/>
        <v>0.8799667431778712</v>
      </c>
      <c r="AF284" s="23">
        <f t="shared" si="41"/>
        <v>3.4533333333333234</v>
      </c>
    </row>
    <row r="285" spans="26:32" ht="18" customHeight="1">
      <c r="Z285" s="18">
        <f t="shared" si="44"/>
        <v>260</v>
      </c>
      <c r="AA285" s="19">
        <f t="shared" si="42"/>
        <v>3.4666666666666566</v>
      </c>
      <c r="AB285" s="19">
        <f t="shared" si="39"/>
        <v>6.094044784097799</v>
      </c>
      <c r="AC285" s="19">
        <f t="shared" si="40"/>
        <v>-1.9960630238596073</v>
      </c>
      <c r="AD285" s="17">
        <f t="shared" si="43"/>
        <v>0.002187928347380415</v>
      </c>
      <c r="AE285" s="19">
        <f t="shared" si="45"/>
        <v>0.8821546715252516</v>
      </c>
      <c r="AF285" s="23">
        <f t="shared" si="41"/>
        <v>3.4666666666666566</v>
      </c>
    </row>
    <row r="286" spans="26:32" ht="18" customHeight="1">
      <c r="Z286" s="18">
        <f t="shared" si="44"/>
        <v>261</v>
      </c>
      <c r="AA286" s="19">
        <f t="shared" si="42"/>
        <v>3.4799999999999898</v>
      </c>
      <c r="AB286" s="19">
        <f t="shared" si="39"/>
        <v>6.096416261277819</v>
      </c>
      <c r="AC286" s="19">
        <f t="shared" si="40"/>
        <v>-2.003691730167087</v>
      </c>
      <c r="AD286" s="17">
        <f t="shared" si="43"/>
        <v>0.00218707725356973</v>
      </c>
      <c r="AE286" s="19">
        <f t="shared" si="45"/>
        <v>0.8843417487788213</v>
      </c>
      <c r="AF286" s="23">
        <f t="shared" si="41"/>
        <v>3.4799999999999898</v>
      </c>
    </row>
    <row r="287" spans="26:32" ht="18" customHeight="1">
      <c r="Z287" s="18">
        <f t="shared" si="44"/>
        <v>262</v>
      </c>
      <c r="AA287" s="19">
        <f t="shared" si="42"/>
        <v>3.493333333333323</v>
      </c>
      <c r="AB287" s="19">
        <f t="shared" si="39"/>
        <v>6.098733453736725</v>
      </c>
      <c r="AC287" s="19">
        <f t="shared" si="40"/>
        <v>-2.0112993590600934</v>
      </c>
      <c r="AD287" s="17">
        <f t="shared" si="43"/>
        <v>0.002186246281211705</v>
      </c>
      <c r="AE287" s="19">
        <f t="shared" si="45"/>
        <v>0.886527995060033</v>
      </c>
      <c r="AF287" s="23">
        <f t="shared" si="41"/>
        <v>3.493333333333323</v>
      </c>
    </row>
    <row r="288" spans="26:32" ht="18" customHeight="1">
      <c r="Z288" s="18">
        <f t="shared" si="44"/>
        <v>263</v>
      </c>
      <c r="AA288" s="19">
        <f t="shared" si="42"/>
        <v>3.506666666666656</v>
      </c>
      <c r="AB288" s="19">
        <f t="shared" si="39"/>
        <v>6.100996703291243</v>
      </c>
      <c r="AC288" s="19">
        <f t="shared" si="40"/>
        <v>-2.018885816228</v>
      </c>
      <c r="AD288" s="17">
        <f t="shared" si="43"/>
        <v>0.002185435262756417</v>
      </c>
      <c r="AE288" s="19">
        <f t="shared" si="45"/>
        <v>0.8887134303227894</v>
      </c>
      <c r="AF288" s="23">
        <f t="shared" si="41"/>
        <v>3.506666666666656</v>
      </c>
    </row>
    <row r="289" spans="26:32" ht="18" customHeight="1">
      <c r="Z289" s="18">
        <f t="shared" si="44"/>
        <v>264</v>
      </c>
      <c r="AA289" s="19">
        <f t="shared" si="42"/>
        <v>3.5199999999999894</v>
      </c>
      <c r="AB289" s="19">
        <f t="shared" si="39"/>
        <v>6.1032063495089695</v>
      </c>
      <c r="AC289" s="19">
        <f t="shared" si="40"/>
        <v>-2.0264510087282512</v>
      </c>
      <c r="AD289" s="17">
        <f t="shared" si="43"/>
        <v>0.0021846440329526236</v>
      </c>
      <c r="AE289" s="19">
        <f t="shared" si="45"/>
        <v>0.890898074355742</v>
      </c>
      <c r="AF289" s="23">
        <f t="shared" si="41"/>
        <v>3.5199999999999894</v>
      </c>
    </row>
    <row r="290" spans="26:32" ht="18" customHeight="1">
      <c r="Z290" s="18">
        <f t="shared" si="44"/>
        <v>265</v>
      </c>
      <c r="AA290" s="19">
        <f t="shared" si="42"/>
        <v>3.5333333333333226</v>
      </c>
      <c r="AB290" s="19">
        <f t="shared" si="39"/>
        <v>6.105362729724925</v>
      </c>
      <c r="AC290" s="19">
        <f t="shared" si="40"/>
        <v>-2.033994844975884</v>
      </c>
      <c r="AD290" s="17">
        <f t="shared" si="43"/>
        <v>0.0021838724288104766</v>
      </c>
      <c r="AE290" s="19">
        <f t="shared" si="45"/>
        <v>0.8930819467845524</v>
      </c>
      <c r="AF290" s="23">
        <f t="shared" si="41"/>
        <v>3.5333333333333226</v>
      </c>
    </row>
    <row r="291" spans="26:32" ht="18" customHeight="1">
      <c r="Z291" s="18">
        <f t="shared" si="44"/>
        <v>266</v>
      </c>
      <c r="AA291" s="19">
        <f t="shared" si="42"/>
        <v>3.5466666666666558</v>
      </c>
      <c r="AB291" s="19">
        <f t="shared" si="39"/>
        <v>6.107466179057804</v>
      </c>
      <c r="AC291" s="19">
        <f t="shared" si="40"/>
        <v>-2.041517234733073</v>
      </c>
      <c r="AD291" s="17">
        <f t="shared" si="43"/>
        <v>0.0021831202895650358</v>
      </c>
      <c r="AE291" s="19">
        <f t="shared" si="45"/>
        <v>0.8952650670741175</v>
      </c>
      <c r="AF291" s="23">
        <f t="shared" si="41"/>
        <v>3.5466666666666558</v>
      </c>
    </row>
    <row r="292" spans="26:32" ht="18" customHeight="1">
      <c r="Z292" s="18">
        <f t="shared" si="44"/>
        <v>267</v>
      </c>
      <c r="AA292" s="19">
        <f t="shared" si="42"/>
        <v>3.559999999999989</v>
      </c>
      <c r="AB292" s="19">
        <f t="shared" si="39"/>
        <v>6.10951703042602</v>
      </c>
      <c r="AC292" s="19">
        <f t="shared" si="40"/>
        <v>-2.049018089098716</v>
      </c>
      <c r="AD292" s="17">
        <f t="shared" si="43"/>
        <v>0.002182387456640512</v>
      </c>
      <c r="AE292" s="19">
        <f t="shared" si="45"/>
        <v>0.897447454530758</v>
      </c>
      <c r="AF292" s="23">
        <f t="shared" si="41"/>
        <v>3.559999999999989</v>
      </c>
    </row>
    <row r="293" spans="26:32" ht="18" customHeight="1">
      <c r="Z293" s="18">
        <f t="shared" si="44"/>
        <v>268</v>
      </c>
      <c r="AA293" s="19">
        <f t="shared" si="42"/>
        <v>3.573333333333322</v>
      </c>
      <c r="AB293" s="19">
        <f t="shared" si="39"/>
        <v>6.111515614563449</v>
      </c>
      <c r="AC293" s="19">
        <f t="shared" si="40"/>
        <v>-2.056497320498033</v>
      </c>
      <c r="AD293" s="17">
        <f t="shared" si="43"/>
        <v>0.002181673773615278</v>
      </c>
      <c r="AE293" s="19">
        <f t="shared" si="45"/>
        <v>0.8996291283043734</v>
      </c>
      <c r="AF293" s="23">
        <f t="shared" si="41"/>
        <v>3.573333333333322</v>
      </c>
    </row>
    <row r="294" spans="26:32" ht="18" customHeight="1">
      <c r="Z294" s="18">
        <f t="shared" si="44"/>
        <v>269</v>
      </c>
      <c r="AA294" s="19">
        <f t="shared" si="42"/>
        <v>3.5866666666666553</v>
      </c>
      <c r="AB294" s="19">
        <f t="shared" si="39"/>
        <v>6.113462260034947</v>
      </c>
      <c r="AC294" s="19">
        <f t="shared" si="40"/>
        <v>-2.0639548426722008</v>
      </c>
      <c r="AD294" s="17">
        <f t="shared" si="43"/>
        <v>0.0021809790861875896</v>
      </c>
      <c r="AE294" s="19">
        <f t="shared" si="45"/>
        <v>0.901810107390561</v>
      </c>
      <c r="AF294" s="23">
        <f t="shared" si="41"/>
        <v>3.5866666666666553</v>
      </c>
    </row>
    <row r="295" spans="26:32" ht="18" customHeight="1">
      <c r="Z295" s="18">
        <f t="shared" si="44"/>
        <v>270</v>
      </c>
      <c r="AA295" s="19">
        <f t="shared" si="42"/>
        <v>3.5999999999999885</v>
      </c>
      <c r="AB295" s="19">
        <f t="shared" si="39"/>
        <v>6.115357293251646</v>
      </c>
      <c r="AC295" s="19">
        <f t="shared" si="40"/>
        <v>-2.071390570668024</v>
      </c>
      <c r="AD295" s="17">
        <f t="shared" si="43"/>
        <v>0.0021803032421420076</v>
      </c>
      <c r="AE295" s="19">
        <f t="shared" si="45"/>
        <v>0.903990410632703</v>
      </c>
      <c r="AF295" s="23">
        <f t="shared" si="41"/>
        <v>3.5999999999999885</v>
      </c>
    </row>
    <row r="296" spans="26:32" ht="18" customHeight="1">
      <c r="Z296" s="18">
        <f t="shared" si="44"/>
        <v>271</v>
      </c>
      <c r="AA296" s="19">
        <f t="shared" si="42"/>
        <v>3.6133333333333217</v>
      </c>
      <c r="AB296" s="19">
        <f t="shared" si="39"/>
        <v>6.117201038486012</v>
      </c>
      <c r="AC296" s="19">
        <f t="shared" si="40"/>
        <v>-2.0788044208276313</v>
      </c>
      <c r="AD296" s="17">
        <f t="shared" si="43"/>
        <v>0.0021796460913165103</v>
      </c>
      <c r="AE296" s="19">
        <f t="shared" si="45"/>
        <v>0.9061700567240195</v>
      </c>
      <c r="AF296" s="23">
        <f t="shared" si="41"/>
        <v>3.6133333333333217</v>
      </c>
    </row>
    <row r="297" spans="26:32" ht="18" customHeight="1">
      <c r="Z297" s="18">
        <f t="shared" si="44"/>
        <v>272</v>
      </c>
      <c r="AA297" s="19">
        <f t="shared" si="42"/>
        <v>3.626666666666655</v>
      </c>
      <c r="AB297" s="19">
        <f t="shared" si="39"/>
        <v>6.118993817886627</v>
      </c>
      <c r="AC297" s="19">
        <f t="shared" si="40"/>
        <v>-2.086196310778184</v>
      </c>
      <c r="AD297" s="17">
        <f t="shared" si="43"/>
        <v>0.0021790074855702972</v>
      </c>
      <c r="AE297" s="19">
        <f t="shared" si="45"/>
        <v>0.9083490642095898</v>
      </c>
      <c r="AF297" s="23">
        <f t="shared" si="41"/>
        <v>3.626666666666655</v>
      </c>
    </row>
    <row r="298" spans="26:32" ht="18" customHeight="1">
      <c r="Z298" s="18">
        <f t="shared" si="44"/>
        <v>273</v>
      </c>
      <c r="AA298" s="19">
        <f t="shared" si="42"/>
        <v>3.639999999999988</v>
      </c>
      <c r="AB298" s="19">
        <f t="shared" si="39"/>
        <v>6.12073595149286</v>
      </c>
      <c r="AC298" s="19">
        <f t="shared" si="40"/>
        <v>-2.093566159421657</v>
      </c>
      <c r="AD298" s="17">
        <f t="shared" si="43"/>
        <v>0.0021783872787522075</v>
      </c>
      <c r="AE298" s="19">
        <f t="shared" si="45"/>
        <v>0.910527451488342</v>
      </c>
      <c r="AF298" s="23">
        <f t="shared" si="41"/>
        <v>3.639999999999988</v>
      </c>
    </row>
    <row r="299" spans="26:32" ht="18" customHeight="1">
      <c r="Z299" s="18">
        <f t="shared" si="44"/>
        <v>274</v>
      </c>
      <c r="AA299" s="19">
        <f t="shared" si="42"/>
        <v>3.6533333333333213</v>
      </c>
      <c r="AB299" s="19">
        <f t="shared" si="39"/>
        <v>6.122427757249207</v>
      </c>
      <c r="AC299" s="19">
        <f t="shared" si="40"/>
        <v>-2.1009138869246056</v>
      </c>
      <c r="AD299" s="17">
        <f t="shared" si="43"/>
        <v>0.0021777853266698195</v>
      </c>
      <c r="AE299" s="19">
        <f t="shared" si="45"/>
        <v>0.9127052368150118</v>
      </c>
      <c r="AF299" s="23">
        <f t="shared" si="41"/>
        <v>3.6533333333333213</v>
      </c>
    </row>
    <row r="300" spans="26:32" ht="18" customHeight="1">
      <c r="Z300" s="18">
        <f t="shared" si="44"/>
        <v>275</v>
      </c>
      <c r="AA300" s="19">
        <f t="shared" si="42"/>
        <v>3.6666666666666545</v>
      </c>
      <c r="AB300" s="19">
        <f t="shared" si="39"/>
        <v>6.1240695510194945</v>
      </c>
      <c r="AC300" s="19">
        <f t="shared" si="40"/>
        <v>-2.1082394147079917</v>
      </c>
      <c r="AD300" s="17">
        <f t="shared" si="43"/>
        <v>0.002177201487059155</v>
      </c>
      <c r="AE300" s="19">
        <f t="shared" si="45"/>
        <v>0.9148824383020709</v>
      </c>
      <c r="AF300" s="23">
        <f t="shared" si="41"/>
        <v>3.6666666666666545</v>
      </c>
    </row>
    <row r="301" spans="26:32" ht="18" customHeight="1">
      <c r="Z301" s="18">
        <f t="shared" si="44"/>
        <v>276</v>
      </c>
      <c r="AA301" s="19">
        <f t="shared" si="42"/>
        <v>3.6799999999999877</v>
      </c>
      <c r="AB301" s="19">
        <f t="shared" si="39"/>
        <v>6.125661646600887</v>
      </c>
      <c r="AC301" s="19">
        <f t="shared" si="40"/>
        <v>-2.115542665437041</v>
      </c>
      <c r="AD301" s="17">
        <f t="shared" si="43"/>
        <v>0.0021766356195549856</v>
      </c>
      <c r="AE301" s="19">
        <f t="shared" si="45"/>
        <v>0.9170590739216259</v>
      </c>
      <c r="AF301" s="23">
        <f t="shared" si="41"/>
        <v>3.6799999999999877</v>
      </c>
    </row>
    <row r="302" spans="26:32" ht="18" customHeight="1">
      <c r="Z302" s="18">
        <f t="shared" si="44"/>
        <v>277</v>
      </c>
      <c r="AA302" s="19">
        <f t="shared" si="42"/>
        <v>3.693333333333321</v>
      </c>
      <c r="AB302" s="19">
        <f t="shared" si="39"/>
        <v>6.1272043557376135</v>
      </c>
      <c r="AC302" s="19">
        <f t="shared" si="40"/>
        <v>-2.1228235630111043</v>
      </c>
      <c r="AD302" s="17">
        <f t="shared" si="43"/>
        <v>0.0021760875856617684</v>
      </c>
      <c r="AE302" s="19">
        <f t="shared" si="45"/>
        <v>0.9192351615072877</v>
      </c>
      <c r="AF302" s="23">
        <f t="shared" si="41"/>
        <v>3.693333333333321</v>
      </c>
    </row>
    <row r="303" spans="26:32" ht="18" customHeight="1">
      <c r="Z303" s="18">
        <f t="shared" si="44"/>
        <v>278</v>
      </c>
      <c r="AA303" s="19">
        <f t="shared" si="42"/>
        <v>3.706666666666654</v>
      </c>
      <c r="AB303" s="19">
        <f t="shared" si="39"/>
        <v>6.128697988134628</v>
      </c>
      <c r="AC303" s="19">
        <f t="shared" si="40"/>
        <v>-2.1300820325535965</v>
      </c>
      <c r="AD303" s="17">
        <f t="shared" si="43"/>
        <v>0.0021755572487251176</v>
      </c>
      <c r="AE303" s="19">
        <f t="shared" si="45"/>
        <v>0.9214107187560128</v>
      </c>
      <c r="AF303" s="23">
        <f t="shared" si="41"/>
        <v>3.706666666666654</v>
      </c>
    </row>
    <row r="304" spans="26:32" ht="18" customHeight="1">
      <c r="Z304" s="18">
        <f t="shared" si="44"/>
        <v>279</v>
      </c>
      <c r="AA304" s="19">
        <f t="shared" si="42"/>
        <v>3.7199999999999873</v>
      </c>
      <c r="AB304" s="19">
        <f t="shared" si="39"/>
        <v>6.130142851470991</v>
      </c>
      <c r="AC304" s="19">
        <f t="shared" si="40"/>
        <v>-2.1373180004019345</v>
      </c>
      <c r="AD304" s="17">
        <f t="shared" si="43"/>
        <v>0.002175044473903877</v>
      </c>
      <c r="AE304" s="19">
        <f t="shared" si="45"/>
        <v>0.9235857632299167</v>
      </c>
      <c r="AF304" s="23">
        <f t="shared" si="41"/>
        <v>3.7199999999999873</v>
      </c>
    </row>
    <row r="305" spans="26:32" ht="18" customHeight="1">
      <c r="Z305" s="18">
        <f t="shared" si="44"/>
        <v>280</v>
      </c>
      <c r="AA305" s="19">
        <f t="shared" si="42"/>
        <v>3.7333333333333205</v>
      </c>
      <c r="AB305" s="19">
        <f t="shared" si="39"/>
        <v>6.131539251413073</v>
      </c>
      <c r="AC305" s="19">
        <f t="shared" si="40"/>
        <v>-2.1445313940975117</v>
      </c>
      <c r="AD305" s="17">
        <f t="shared" si="43"/>
        <v>0.0021745491281427477</v>
      </c>
      <c r="AE305" s="19">
        <f t="shared" si="45"/>
        <v>0.9257603123580594</v>
      </c>
      <c r="AF305" s="23">
        <f t="shared" si="41"/>
        <v>3.7333333333333205</v>
      </c>
    </row>
    <row r="306" spans="26:32" ht="18" customHeight="1">
      <c r="Z306" s="18">
        <f t="shared" si="44"/>
        <v>281</v>
      </c>
      <c r="AA306" s="19">
        <f t="shared" si="42"/>
        <v>3.7466666666666537</v>
      </c>
      <c r="AB306" s="19">
        <f t="shared" si="39"/>
        <v>6.132887491627642</v>
      </c>
      <c r="AC306" s="19">
        <f t="shared" si="40"/>
        <v>-2.151722142375724</v>
      </c>
      <c r="AD306" s="17">
        <f t="shared" si="43"/>
        <v>0.002174071080145435</v>
      </c>
      <c r="AE306" s="19">
        <f t="shared" si="45"/>
        <v>0.9279343834382049</v>
      </c>
      <c r="AF306" s="23">
        <f t="shared" si="41"/>
        <v>3.7466666666666537</v>
      </c>
    </row>
    <row r="307" spans="26:32" ht="18" customHeight="1">
      <c r="Z307" s="18">
        <f t="shared" si="44"/>
        <v>282</v>
      </c>
      <c r="AA307" s="19">
        <f t="shared" si="42"/>
        <v>3.759999999999987</v>
      </c>
      <c r="AB307" s="19">
        <f t="shared" si="39"/>
        <v>6.134187873794715</v>
      </c>
      <c r="AC307" s="19">
        <f t="shared" si="40"/>
        <v>-2.158890175156012</v>
      </c>
      <c r="AD307" s="17">
        <f t="shared" si="43"/>
        <v>0.0021736102003483476</v>
      </c>
      <c r="AE307" s="19">
        <f t="shared" si="45"/>
        <v>0.9301079936385532</v>
      </c>
      <c r="AF307" s="23">
        <f t="shared" si="41"/>
        <v>3.759999999999987</v>
      </c>
    </row>
    <row r="308" spans="26:32" ht="18" customHeight="1">
      <c r="Z308" s="18">
        <f t="shared" si="44"/>
        <v>283</v>
      </c>
      <c r="AA308" s="19">
        <f t="shared" si="42"/>
        <v>3.77333333333332</v>
      </c>
      <c r="AB308" s="19">
        <f t="shared" si="39"/>
        <v>6.1354406976202815</v>
      </c>
      <c r="AC308" s="19">
        <f t="shared" si="40"/>
        <v>-2.1660354235319454</v>
      </c>
      <c r="AD308" s="17">
        <f t="shared" si="43"/>
        <v>0.002173166360894802</v>
      </c>
      <c r="AE308" s="19">
        <f t="shared" si="45"/>
        <v>0.932281159999448</v>
      </c>
      <c r="AF308" s="23">
        <f t="shared" si="41"/>
        <v>3.77333333333332</v>
      </c>
    </row>
    <row r="309" spans="26:32" ht="18" customHeight="1">
      <c r="Z309" s="18">
        <f t="shared" si="44"/>
        <v>284</v>
      </c>
      <c r="AA309" s="19">
        <f t="shared" si="42"/>
        <v>3.7866666666666533</v>
      </c>
      <c r="AB309" s="19">
        <f t="shared" si="39"/>
        <v>6.136646260848852</v>
      </c>
      <c r="AC309" s="19">
        <f t="shared" si="40"/>
        <v>-2.1731578197613466</v>
      </c>
      <c r="AD309" s="17">
        <f t="shared" si="43"/>
        <v>0.0021727394356097366</v>
      </c>
      <c r="AE309" s="19">
        <f t="shared" si="45"/>
        <v>0.9344538994350577</v>
      </c>
      <c r="AF309" s="23">
        <f t="shared" si="41"/>
        <v>3.7866666666666533</v>
      </c>
    </row>
    <row r="310" spans="26:32" ht="18" customHeight="1">
      <c r="Z310" s="18">
        <f t="shared" si="44"/>
        <v>285</v>
      </c>
      <c r="AA310" s="19">
        <f t="shared" si="42"/>
        <v>3.7999999999999865</v>
      </c>
      <c r="AB310" s="19">
        <f t="shared" si="39"/>
        <v>6.137804859275817</v>
      </c>
      <c r="AC310" s="19">
        <f t="shared" si="40"/>
        <v>-2.180257297256431</v>
      </c>
      <c r="AD310" s="17">
        <f t="shared" si="43"/>
        <v>0.002172329299974926</v>
      </c>
      <c r="AE310" s="19">
        <f t="shared" si="45"/>
        <v>0.9366262287350327</v>
      </c>
      <c r="AF310" s="23">
        <f t="shared" si="41"/>
        <v>3.7999999999999865</v>
      </c>
    </row>
    <row r="311" spans="26:32" ht="18" customHeight="1">
      <c r="Z311" s="18">
        <f t="shared" si="44"/>
        <v>286</v>
      </c>
      <c r="AA311" s="19">
        <f t="shared" si="42"/>
        <v>3.8133333333333197</v>
      </c>
      <c r="AB311" s="19">
        <f t="shared" si="39"/>
        <v>6.138916786759714</v>
      </c>
      <c r="AC311" s="19">
        <f t="shared" si="40"/>
        <v>-2.187333790574008</v>
      </c>
      <c r="AD311" s="17">
        <f t="shared" si="43"/>
        <v>0.002171935831104664</v>
      </c>
      <c r="AE311" s="19">
        <f t="shared" si="45"/>
        <v>0.9387981645661373</v>
      </c>
      <c r="AF311" s="23">
        <f t="shared" si="41"/>
        <v>3.8133333333333197</v>
      </c>
    </row>
    <row r="312" spans="26:32" ht="18" customHeight="1">
      <c r="Z312" s="18">
        <f t="shared" si="44"/>
        <v>287</v>
      </c>
      <c r="AA312" s="19">
        <f t="shared" si="42"/>
        <v>3.826666666666653</v>
      </c>
      <c r="AB312" s="19">
        <f t="shared" si="39"/>
        <v>6.13998233523431</v>
      </c>
      <c r="AC312" s="19">
        <f t="shared" si="40"/>
        <v>-2.194387235405706</v>
      </c>
      <c r="AD312" s="17">
        <f t="shared" si="43"/>
        <v>0.002171558907721925</v>
      </c>
      <c r="AE312" s="19">
        <f t="shared" si="45"/>
        <v>0.9409697234738592</v>
      </c>
      <c r="AF312" s="23">
        <f t="shared" si="41"/>
        <v>3.826666666666653</v>
      </c>
    </row>
    <row r="313" spans="26:32" ht="18" customHeight="1">
      <c r="Z313" s="18">
        <f t="shared" si="44"/>
        <v>288</v>
      </c>
      <c r="AA313" s="19">
        <f t="shared" si="42"/>
        <v>3.839999999999986</v>
      </c>
      <c r="AB313" s="19">
        <f t="shared" si="39"/>
        <v>6.141001794720485</v>
      </c>
      <c r="AC313" s="19">
        <f t="shared" si="40"/>
        <v>-2.201417568568215</v>
      </c>
      <c r="AD313" s="17">
        <f t="shared" si="43"/>
        <v>0.002171198410135006</v>
      </c>
      <c r="AE313" s="19">
        <f t="shared" si="45"/>
        <v>0.9431409218839942</v>
      </c>
      <c r="AF313" s="23">
        <f t="shared" si="41"/>
        <v>3.839999999999986</v>
      </c>
    </row>
    <row r="314" spans="26:32" ht="18" customHeight="1">
      <c r="Z314" s="18">
        <f t="shared" si="44"/>
        <v>289</v>
      </c>
      <c r="AA314" s="19">
        <f t="shared" si="42"/>
        <v>3.8533333333333193</v>
      </c>
      <c r="AB314" s="19">
        <f t="shared" si="39"/>
        <v>6.141975453338089</v>
      </c>
      <c r="AC314" s="19">
        <f t="shared" si="40"/>
        <v>-2.208424727993608</v>
      </c>
      <c r="AD314" s="17">
        <f t="shared" si="43"/>
        <v>0.0021708542202145777</v>
      </c>
      <c r="AE314" s="19">
        <f t="shared" si="45"/>
        <v>0.9453117761042088</v>
      </c>
      <c r="AF314" s="23">
        <f t="shared" si="41"/>
        <v>3.8533333333333193</v>
      </c>
    </row>
    <row r="315" spans="26:32" ht="18" customHeight="1">
      <c r="Z315" s="18">
        <f t="shared" si="44"/>
        <v>290</v>
      </c>
      <c r="AA315" s="19">
        <f t="shared" si="42"/>
        <v>3.8666666666666525</v>
      </c>
      <c r="AB315" s="19">
        <f t="shared" si="39"/>
        <v>6.14290359731754</v>
      </c>
      <c r="AC315" s="19">
        <f t="shared" si="40"/>
        <v>-2.2154086527196513</v>
      </c>
      <c r="AD315" s="17">
        <f t="shared" si="43"/>
        <v>0.0021705262213712233</v>
      </c>
      <c r="AE315" s="19">
        <f t="shared" si="45"/>
        <v>0.9474823023255801</v>
      </c>
      <c r="AF315" s="23">
        <f t="shared" si="41"/>
        <v>3.8666666666666525</v>
      </c>
    </row>
    <row r="316" spans="26:32" ht="18" customHeight="1">
      <c r="Z316" s="18">
        <f t="shared" si="44"/>
        <v>291</v>
      </c>
      <c r="AA316" s="19">
        <f t="shared" si="42"/>
        <v>3.8799999999999857</v>
      </c>
      <c r="AB316" s="19">
        <f t="shared" si="39"/>
        <v>6.143786511011367</v>
      </c>
      <c r="AC316" s="19">
        <f t="shared" si="40"/>
        <v>-2.2223692828801926</v>
      </c>
      <c r="AD316" s="17">
        <f t="shared" si="43"/>
        <v>0.002170214298533373</v>
      </c>
      <c r="AE316" s="19">
        <f t="shared" si="45"/>
        <v>0.9496525166241134</v>
      </c>
      <c r="AF316" s="23">
        <f t="shared" si="41"/>
        <v>3.8799999999999857</v>
      </c>
    </row>
    <row r="317" spans="26:32" ht="18" customHeight="1">
      <c r="Z317" s="18">
        <f t="shared" si="44"/>
        <v>292</v>
      </c>
      <c r="AA317" s="19">
        <f t="shared" si="42"/>
        <v>3.893333333333319</v>
      </c>
      <c r="AB317" s="19">
        <f t="shared" si="39"/>
        <v>6.1446244769056</v>
      </c>
      <c r="AC317" s="19">
        <f t="shared" si="40"/>
        <v>-2.229306559695564</v>
      </c>
      <c r="AD317" s="17">
        <f t="shared" si="43"/>
        <v>0.0021699183381256736</v>
      </c>
      <c r="AE317" s="19">
        <f t="shared" si="45"/>
        <v>0.9518224349622391</v>
      </c>
      <c r="AF317" s="23">
        <f t="shared" si="41"/>
        <v>3.893333333333319</v>
      </c>
    </row>
    <row r="318" spans="26:32" ht="18" customHeight="1">
      <c r="Z318" s="18">
        <f t="shared" si="44"/>
        <v>293</v>
      </c>
      <c r="AA318" s="19">
        <f t="shared" si="42"/>
        <v>3.906666666666652</v>
      </c>
      <c r="AB318" s="19">
        <f t="shared" si="39"/>
        <v>6.145417775630978</v>
      </c>
      <c r="AC318" s="19">
        <f t="shared" si="40"/>
        <v>-2.2362204254630167</v>
      </c>
      <c r="AD318" s="17">
        <f t="shared" si="43"/>
        <v>0.0021696382280477814</v>
      </c>
      <c r="AE318" s="19">
        <f t="shared" si="45"/>
        <v>0.9539920731902869</v>
      </c>
      <c r="AF318" s="23">
        <f t="shared" si="41"/>
        <v>3.906666666666652</v>
      </c>
    </row>
    <row r="319" spans="26:32" ht="18" customHeight="1">
      <c r="Z319" s="18">
        <f t="shared" si="44"/>
        <v>294</v>
      </c>
      <c r="AA319" s="19">
        <f t="shared" si="42"/>
        <v>3.9199999999999853</v>
      </c>
      <c r="AB319" s="19">
        <f t="shared" si="39"/>
        <v>6.146166685974131</v>
      </c>
      <c r="AC319" s="19">
        <f t="shared" si="40"/>
        <v>-2.2431108235472195</v>
      </c>
      <c r="AD319" s="17">
        <f t="shared" si="43"/>
        <v>0.0021693738576535337</v>
      </c>
      <c r="AE319" s="19">
        <f t="shared" si="45"/>
        <v>0.9561614470479405</v>
      </c>
      <c r="AF319" s="23">
        <f t="shared" si="41"/>
        <v>3.9199999999999853</v>
      </c>
    </row>
    <row r="320" spans="26:32" ht="18" customHeight="1">
      <c r="Z320" s="18">
        <f t="shared" si="44"/>
        <v>295</v>
      </c>
      <c r="AA320" s="19">
        <f t="shared" si="42"/>
        <v>3.9333333333333185</v>
      </c>
      <c r="AB320" s="19">
        <f t="shared" si="39"/>
        <v>6.14687148488856</v>
      </c>
      <c r="AC320" s="19">
        <f t="shared" si="40"/>
        <v>-2.2499776983707793</v>
      </c>
      <c r="AD320" s="17">
        <f t="shared" si="43"/>
        <v>0.00216912511773053</v>
      </c>
      <c r="AE320" s="19">
        <f t="shared" si="45"/>
        <v>0.958330572165671</v>
      </c>
      <c r="AF320" s="23">
        <f t="shared" si="41"/>
        <v>3.9333333333333185</v>
      </c>
    </row>
    <row r="321" spans="26:32" ht="18" customHeight="1">
      <c r="Z321" s="18">
        <f t="shared" si="44"/>
        <v>296</v>
      </c>
      <c r="AA321" s="19">
        <f t="shared" si="42"/>
        <v>3.9466666666666517</v>
      </c>
      <c r="AB321" s="19">
        <f t="shared" si="39"/>
        <v>6.147532447505504</v>
      </c>
      <c r="AC321" s="19">
        <f t="shared" si="40"/>
        <v>-2.2568209954047873</v>
      </c>
      <c r="AD321" s="17">
        <f t="shared" si="43"/>
        <v>0.0021688919004801068</v>
      </c>
      <c r="AE321" s="19">
        <f t="shared" si="45"/>
        <v>0.960499464066151</v>
      </c>
      <c r="AF321" s="23">
        <f t="shared" si="41"/>
        <v>3.9466666666666517</v>
      </c>
    </row>
    <row r="322" spans="26:32" ht="18" customHeight="1">
      <c r="Z322" s="18">
        <f t="shared" si="44"/>
        <v>297</v>
      </c>
      <c r="AA322" s="19">
        <f t="shared" si="42"/>
        <v>3.959999999999985</v>
      </c>
      <c r="AB322" s="19">
        <f t="shared" si="39"/>
        <v>6.148149847144734</v>
      </c>
      <c r="AC322" s="19">
        <f t="shared" si="40"/>
        <v>-2.263640661159432</v>
      </c>
      <c r="AD322" s="17">
        <f t="shared" si="43"/>
        <v>0.0021686740994976686</v>
      </c>
      <c r="AE322" s="19">
        <f t="shared" si="45"/>
        <v>0.9626681381656487</v>
      </c>
      <c r="AF322" s="23">
        <f t="shared" si="41"/>
        <v>3.959999999999985</v>
      </c>
    </row>
    <row r="323" spans="26:32" ht="18" customHeight="1">
      <c r="Z323" s="18">
        <f t="shared" si="44"/>
        <v>298</v>
      </c>
      <c r="AA323" s="19">
        <f t="shared" si="42"/>
        <v>3.973333333333318</v>
      </c>
      <c r="AB323" s="19">
        <f t="shared" si="39"/>
        <v>6.148723955325191</v>
      </c>
      <c r="AC323" s="19">
        <f t="shared" si="40"/>
        <v>-2.270436643174632</v>
      </c>
      <c r="AD323" s="17">
        <f t="shared" si="43"/>
        <v>0.002168471609753404</v>
      </c>
      <c r="AE323" s="19">
        <f t="shared" si="45"/>
        <v>0.9648366097754021</v>
      </c>
      <c r="AF323" s="23">
        <f t="shared" si="41"/>
        <v>3.973333333333318</v>
      </c>
    </row>
    <row r="324" spans="26:32" ht="18" customHeight="1">
      <c r="Z324" s="18">
        <f t="shared" si="44"/>
        <v>299</v>
      </c>
      <c r="AA324" s="19">
        <f t="shared" si="42"/>
        <v>3.9866666666666513</v>
      </c>
      <c r="AB324" s="19">
        <f t="shared" si="39"/>
        <v>6.149255041775543</v>
      </c>
      <c r="AC324" s="19">
        <f t="shared" si="40"/>
        <v>-2.277208890010717</v>
      </c>
      <c r="AD324" s="17">
        <f t="shared" si="43"/>
        <v>0.002168284327573353</v>
      </c>
      <c r="AE324" s="19">
        <f t="shared" si="45"/>
        <v>0.9670048941029754</v>
      </c>
      <c r="AF324" s="23">
        <f t="shared" si="41"/>
        <v>3.9866666666666513</v>
      </c>
    </row>
    <row r="325" spans="26:32" ht="18" customHeight="1">
      <c r="Z325" s="18">
        <f t="shared" si="44"/>
        <v>300</v>
      </c>
      <c r="AA325" s="19">
        <f t="shared" si="42"/>
        <v>3.9999999999999845</v>
      </c>
      <c r="AB325" s="19">
        <f t="shared" si="39"/>
        <v>6.149743374444612</v>
      </c>
      <c r="AC325" s="19">
        <f t="shared" si="40"/>
        <v>-2.283957351239145</v>
      </c>
      <c r="AD325" s="17">
        <f t="shared" si="43"/>
        <v>0.002168112150620834</v>
      </c>
      <c r="AE325" s="19">
        <f t="shared" si="45"/>
        <v>0.9691730062535963</v>
      </c>
      <c r="AF325" s="23">
        <f t="shared" si="41"/>
        <v>3.9999999999999845</v>
      </c>
    </row>
    <row r="326" spans="26:32" ht="18" customHeight="1">
      <c r="Z326" s="18">
        <f t="shared" si="44"/>
        <v>301</v>
      </c>
      <c r="AA326" s="19">
        <f t="shared" si="42"/>
        <v>4.013333333333318</v>
      </c>
      <c r="AB326" s="19">
        <f t="shared" si="39"/>
        <v>6.150189219511687</v>
      </c>
      <c r="AC326" s="19">
        <f t="shared" si="40"/>
        <v>-2.2906819774332514</v>
      </c>
      <c r="AD326" s="17">
        <f t="shared" si="43"/>
        <v>0.0021679549778782213</v>
      </c>
      <c r="AE326" s="19">
        <f t="shared" si="45"/>
        <v>0.9713409612314745</v>
      </c>
      <c r="AF326" s="23">
        <f t="shared" si="41"/>
        <v>4.013333333333318</v>
      </c>
    </row>
    <row r="327" spans="26:32" ht="18" customHeight="1">
      <c r="Z327" s="18">
        <f t="shared" si="44"/>
        <v>302</v>
      </c>
      <c r="AA327" s="19">
        <f t="shared" si="42"/>
        <v>4.026666666666651</v>
      </c>
      <c r="AB327" s="19">
        <f t="shared" si="39"/>
        <v>6.150592841396778</v>
      </c>
      <c r="AC327" s="19">
        <f t="shared" si="40"/>
        <v>-2.29738272015906</v>
      </c>
      <c r="AD327" s="17">
        <f t="shared" si="43"/>
        <v>0.0021678127096290416</v>
      </c>
      <c r="AE327" s="19">
        <f t="shared" si="45"/>
        <v>0.9735087739411036</v>
      </c>
      <c r="AF327" s="23">
        <f t="shared" si="41"/>
        <v>4.026666666666651</v>
      </c>
    </row>
    <row r="328" spans="26:32" ht="18" customHeight="1">
      <c r="Z328" s="18">
        <f t="shared" si="44"/>
        <v>303</v>
      </c>
      <c r="AA328" s="19">
        <f t="shared" si="42"/>
        <v>4.039999999999985</v>
      </c>
      <c r="AB328" s="19">
        <f t="shared" si="39"/>
        <v>6.150954502770729</v>
      </c>
      <c r="AC328" s="19">
        <f t="shared" si="40"/>
        <v>-2.3040595319661135</v>
      </c>
      <c r="AD328" s="17">
        <f t="shared" si="43"/>
        <v>0.00216768524744042</v>
      </c>
      <c r="AE328" s="19">
        <f t="shared" si="45"/>
        <v>0.975676459188544</v>
      </c>
      <c r="AF328" s="23">
        <f t="shared" si="41"/>
        <v>4.039999999999985</v>
      </c>
    </row>
    <row r="329" spans="26:32" ht="18" customHeight="1">
      <c r="Z329" s="18">
        <f t="shared" si="44"/>
        <v>304</v>
      </c>
      <c r="AA329" s="19">
        <f t="shared" si="42"/>
        <v>4.053333333333319</v>
      </c>
      <c r="AB329" s="19">
        <f t="shared" si="39"/>
        <v>6.151274464565228</v>
      </c>
      <c r="AC329" s="19">
        <f t="shared" si="40"/>
        <v>-2.3107123663783478</v>
      </c>
      <c r="AD329" s="17">
        <f t="shared" si="43"/>
        <v>0.002167572494145851</v>
      </c>
      <c r="AE329" s="19">
        <f t="shared" si="45"/>
        <v>0.9778440316826899</v>
      </c>
      <c r="AF329" s="23">
        <f t="shared" si="41"/>
        <v>4.053333333333319</v>
      </c>
    </row>
    <row r="330" spans="26:32" ht="18" customHeight="1">
      <c r="Z330" s="18">
        <f t="shared" si="44"/>
        <v>305</v>
      </c>
      <c r="AA330" s="19">
        <f t="shared" si="42"/>
        <v>4.066666666666652</v>
      </c>
      <c r="AB330" s="19">
        <f t="shared" si="39"/>
        <v>6.151552985982759</v>
      </c>
      <c r="AC330" s="19">
        <f t="shared" si="40"/>
        <v>-2.3173411778850186</v>
      </c>
      <c r="AD330" s="17">
        <f t="shared" si="43"/>
        <v>0.0021674743538282683</v>
      </c>
      <c r="AE330" s="19">
        <f t="shared" si="45"/>
        <v>0.9800115060365181</v>
      </c>
      <c r="AF330" s="23">
        <f t="shared" si="41"/>
        <v>4.066666666666652</v>
      </c>
    </row>
    <row r="331" spans="26:32" ht="18" customHeight="1">
      <c r="Z331" s="18">
        <f t="shared" si="44"/>
        <v>306</v>
      </c>
      <c r="AA331" s="19">
        <f t="shared" si="42"/>
        <v>4.079999999999986</v>
      </c>
      <c r="AB331" s="19">
        <f t="shared" si="39"/>
        <v>6.151790324506442</v>
      </c>
      <c r="AC331" s="19">
        <f t="shared" si="40"/>
        <v>-2.3239459219316654</v>
      </c>
      <c r="AD331" s="17">
        <f t="shared" si="43"/>
        <v>0.002167390731803439</v>
      </c>
      <c r="AE331" s="19">
        <f t="shared" si="45"/>
        <v>0.9821788967683215</v>
      </c>
      <c r="AF331" s="23">
        <f t="shared" si="41"/>
        <v>4.079999999999986</v>
      </c>
    </row>
    <row r="332" spans="26:32" ht="18" customHeight="1">
      <c r="Z332" s="18">
        <f t="shared" si="44"/>
        <v>307</v>
      </c>
      <c r="AA332" s="19">
        <f t="shared" si="42"/>
        <v>4.0933333333333195</v>
      </c>
      <c r="AB332" s="19">
        <f t="shared" si="39"/>
        <v>6.151986735909771</v>
      </c>
      <c r="AC332" s="19">
        <f t="shared" si="40"/>
        <v>-2.3305265549111063</v>
      </c>
      <c r="AD332" s="17">
        <f t="shared" si="43"/>
        <v>0.002167321534603661</v>
      </c>
      <c r="AE332" s="19">
        <f t="shared" si="45"/>
        <v>0.9843462183029251</v>
      </c>
      <c r="AF332" s="23">
        <f t="shared" si="41"/>
        <v>4.0933333333333195</v>
      </c>
    </row>
    <row r="333" spans="26:32" ht="18" customHeight="1">
      <c r="Z333" s="18">
        <f t="shared" si="44"/>
        <v>308</v>
      </c>
      <c r="AA333" s="19">
        <f t="shared" si="42"/>
        <v>4.106666666666653</v>
      </c>
      <c r="AB333" s="19">
        <f t="shared" si="39"/>
        <v>6.152142474266261</v>
      </c>
      <c r="AC333" s="19">
        <f t="shared" si="40"/>
        <v>-2.3370830341544826</v>
      </c>
      <c r="AD333" s="17">
        <f t="shared" si="43"/>
        <v>0.0021672666699617585</v>
      </c>
      <c r="AE333" s="19">
        <f t="shared" si="45"/>
        <v>0.9865134849728869</v>
      </c>
      <c r="AF333" s="23">
        <f t="shared" si="41"/>
        <v>4.106666666666653</v>
      </c>
    </row>
    <row r="334" spans="26:32" ht="18" customHeight="1">
      <c r="Z334" s="18">
        <f t="shared" si="44"/>
        <v>309</v>
      </c>
      <c r="AA334" s="19">
        <f t="shared" si="42"/>
        <v>4.119999999999987</v>
      </c>
      <c r="AB334" s="19">
        <f t="shared" si="39"/>
        <v>6.152257791959025</v>
      </c>
      <c r="AC334" s="19">
        <f t="shared" si="40"/>
        <v>-2.3436153179223442</v>
      </c>
      <c r="AD334" s="17">
        <f t="shared" si="43"/>
        <v>0.002167226046795364</v>
      </c>
      <c r="AE334" s="19">
        <f t="shared" si="45"/>
        <v>0.9886807110196822</v>
      </c>
      <c r="AF334" s="23">
        <f t="shared" si="41"/>
        <v>4.119999999999987</v>
      </c>
    </row>
    <row r="335" spans="26:32" ht="18" customHeight="1">
      <c r="Z335" s="18">
        <f t="shared" si="44"/>
        <v>310</v>
      </c>
      <c r="AA335" s="19">
        <f t="shared" si="42"/>
        <v>4.13333333333332</v>
      </c>
      <c r="AB335" s="19">
        <f t="shared" si="39"/>
        <v>6.152332939690281</v>
      </c>
      <c r="AC335" s="19">
        <f t="shared" si="40"/>
        <v>-2.3501233653957865</v>
      </c>
      <c r="AD335" s="17">
        <f t="shared" si="43"/>
        <v>0.0021671995751914815</v>
      </c>
      <c r="AE335" s="19">
        <f t="shared" si="45"/>
        <v>0.9908479105948738</v>
      </c>
      <c r="AF335" s="23">
        <f t="shared" si="41"/>
        <v>4.13333333333332</v>
      </c>
    </row>
    <row r="336" spans="26:32" ht="18" customHeight="1">
      <c r="Z336" s="18">
        <f t="shared" si="44"/>
        <v>311</v>
      </c>
      <c r="AA336" s="19">
        <f t="shared" si="42"/>
        <v>4.146666666666654</v>
      </c>
      <c r="AB336" s="19">
        <f t="shared" si="39"/>
        <v>6.152368166490723</v>
      </c>
      <c r="AC336" s="19">
        <f t="shared" si="40"/>
        <v>-2.3566071366676087</v>
      </c>
      <c r="AD336" s="17">
        <f t="shared" si="43"/>
        <v>0.0021671871663913435</v>
      </c>
      <c r="AE336" s="19">
        <f t="shared" si="45"/>
        <v>0.9930150977612651</v>
      </c>
      <c r="AF336" s="23">
        <f t="shared" si="41"/>
        <v>4.146666666666654</v>
      </c>
    </row>
    <row r="337" spans="26:32" ht="18" customHeight="1">
      <c r="Z337" s="18">
        <f t="shared" si="44"/>
        <v>312</v>
      </c>
      <c r="AA337" s="19">
        <f t="shared" si="42"/>
        <v>4.159999999999988</v>
      </c>
      <c r="AB337" s="19">
        <f t="shared" si="39"/>
        <v>6.152363719728849</v>
      </c>
      <c r="AC337" s="19">
        <f t="shared" si="40"/>
        <v>-2.363066592733528</v>
      </c>
      <c r="AD337" s="17">
        <f t="shared" si="43"/>
        <v>0.002167188732775534</v>
      </c>
      <c r="AE337" s="19">
        <f t="shared" si="45"/>
        <v>0.9951822864940406</v>
      </c>
      <c r="AF337" s="23">
        <f t="shared" si="41"/>
        <v>4.159999999999988</v>
      </c>
    </row>
    <row r="338" spans="26:32" ht="18" customHeight="1">
      <c r="Z338" s="18">
        <f t="shared" si="44"/>
        <v>313</v>
      </c>
      <c r="AA338" s="19">
        <f t="shared" si="42"/>
        <v>4.173333333333321</v>
      </c>
      <c r="AB338" s="19">
        <f t="shared" si="39"/>
        <v>6.152319845120217</v>
      </c>
      <c r="AC338" s="19">
        <f t="shared" si="40"/>
        <v>-2.3695016954834403</v>
      </c>
      <c r="AD338" s="17">
        <f t="shared" si="43"/>
        <v>0.002167204187849372</v>
      </c>
      <c r="AE338" s="19">
        <f t="shared" si="45"/>
        <v>0.9973494906818899</v>
      </c>
      <c r="AF338" s="23">
        <f t="shared" si="41"/>
        <v>4.173333333333321</v>
      </c>
    </row>
    <row r="339" spans="26:32" ht="18" customHeight="1">
      <c r="Z339" s="18">
        <f t="shared" si="44"/>
        <v>314</v>
      </c>
      <c r="AA339" s="19">
        <f t="shared" si="42"/>
        <v>4.186666666666655</v>
      </c>
      <c r="AB339" s="19">
        <f t="shared" si="39"/>
        <v>6.152236786736594</v>
      </c>
      <c r="AC339" s="19">
        <f t="shared" si="40"/>
        <v>-2.3759124076927134</v>
      </c>
      <c r="AD339" s="17">
        <f t="shared" si="43"/>
        <v>0.0021672334462285703</v>
      </c>
      <c r="AE339" s="19">
        <f t="shared" si="45"/>
        <v>0.9995167241281185</v>
      </c>
      <c r="AF339" s="23">
        <f t="shared" si="41"/>
        <v>4.186666666666655</v>
      </c>
    </row>
    <row r="340" spans="26:32" ht="18" customHeight="1">
      <c r="Z340" s="18">
        <f t="shared" si="44"/>
        <v>315</v>
      </c>
      <c r="AA340" s="19">
        <f t="shared" si="42"/>
        <v>4.199999999999989</v>
      </c>
      <c r="AB340" s="19">
        <f t="shared" si="39"/>
        <v>6.152114787015063</v>
      </c>
      <c r="AC340" s="19">
        <f t="shared" si="40"/>
        <v>-2.3822986930135337</v>
      </c>
      <c r="AD340" s="17">
        <f t="shared" si="43"/>
        <v>0.002167276423625138</v>
      </c>
      <c r="AE340" s="19">
        <f t="shared" si="45"/>
        <v>1.0016840005517438</v>
      </c>
      <c r="AF340" s="23">
        <f t="shared" si="41"/>
        <v>4.199999999999989</v>
      </c>
    </row>
    <row r="341" spans="26:32" ht="18" customHeight="1">
      <c r="Z341" s="18">
        <f t="shared" si="44"/>
        <v>316</v>
      </c>
      <c r="AA341" s="19">
        <f t="shared" si="42"/>
        <v>4.213333333333322</v>
      </c>
      <c r="AB341" s="19">
        <f t="shared" si="39"/>
        <v>6.151954086767006</v>
      </c>
      <c r="AC341" s="19">
        <f t="shared" si="40"/>
        <v>-2.3886605159662775</v>
      </c>
      <c r="AD341" s="17">
        <f t="shared" si="43"/>
        <v>0.002167333036833555</v>
      </c>
      <c r="AE341" s="19">
        <f t="shared" si="45"/>
        <v>1.0038513335885773</v>
      </c>
      <c r="AF341" s="23">
        <f t="shared" si="41"/>
        <v>4.213333333333322</v>
      </c>
    </row>
    <row r="342" spans="26:32" ht="18" customHeight="1">
      <c r="Z342" s="18">
        <f t="shared" si="44"/>
        <v>317</v>
      </c>
      <c r="AA342" s="19">
        <f t="shared" si="42"/>
        <v>4.226666666666656</v>
      </c>
      <c r="AB342" s="19">
        <f t="shared" si="39"/>
        <v>6.151754925187068</v>
      </c>
      <c r="AC342" s="19">
        <f t="shared" si="40"/>
        <v>-2.3949978419309486</v>
      </c>
      <c r="AD342" s="17">
        <f t="shared" si="43"/>
        <v>0.0021674032037171708</v>
      </c>
      <c r="AE342" s="19">
        <f t="shared" si="45"/>
        <v>1.0060187367922944</v>
      </c>
      <c r="AF342" s="23">
        <f t="shared" si="41"/>
        <v>4.226666666666656</v>
      </c>
    </row>
    <row r="343" spans="26:32" ht="18" customHeight="1">
      <c r="Z343" s="18">
        <f t="shared" si="44"/>
        <v>318</v>
      </c>
      <c r="AA343" s="19">
        <f t="shared" si="42"/>
        <v>4.2399999999999896</v>
      </c>
      <c r="AB343" s="19">
        <f t="shared" si="39"/>
        <v>6.151517539862027</v>
      </c>
      <c r="AC343" s="19">
        <f t="shared" si="40"/>
        <v>-2.4013106371386463</v>
      </c>
      <c r="AD343" s="17">
        <f t="shared" si="43"/>
        <v>0.0021674868431948565</v>
      </c>
      <c r="AE343" s="19">
        <f t="shared" si="45"/>
        <v>1.0081862236354893</v>
      </c>
      <c r="AF343" s="23">
        <f t="shared" si="41"/>
        <v>4.2399999999999896</v>
      </c>
    </row>
    <row r="344" spans="26:32" ht="18" customHeight="1">
      <c r="Z344" s="18">
        <f t="shared" si="44"/>
        <v>319</v>
      </c>
      <c r="AA344" s="19">
        <f t="shared" si="42"/>
        <v>4.253333333333323</v>
      </c>
      <c r="AB344" s="19">
        <f t="shared" si="39"/>
        <v>6.151242166779598</v>
      </c>
      <c r="AC344" s="19">
        <f t="shared" si="40"/>
        <v>-2.4075988686630825</v>
      </c>
      <c r="AD344" s="17">
        <f t="shared" si="43"/>
        <v>0.0021675838752278917</v>
      </c>
      <c r="AE344" s="19">
        <f t="shared" si="45"/>
        <v>1.0103538075107172</v>
      </c>
      <c r="AF344" s="23">
        <f t="shared" si="41"/>
        <v>4.253333333333323</v>
      </c>
    </row>
    <row r="345" spans="26:32" ht="18" customHeight="1">
      <c r="Z345" s="18">
        <f t="shared" si="44"/>
        <v>320</v>
      </c>
      <c r="AA345" s="19">
        <f t="shared" si="42"/>
        <v>4.266666666666657</v>
      </c>
      <c r="AB345" s="19">
        <f aca="true" t="shared" si="46" ref="AB345:AB408">SQRT(2*g*(2*d+AA345-2*SQRT(AA345^2+d^2))*(AA345^2+d^2)/(3*AA345^2+d^2))</f>
        <v>6.150929040337153</v>
      </c>
      <c r="AC345" s="19">
        <f aca="true" t="shared" si="47" ref="AC345:AC408">-AB345*AA345/SQRT(AA345^2+d^2)</f>
        <v>-2.4138625044121325</v>
      </c>
      <c r="AD345" s="17">
        <f t="shared" si="43"/>
        <v>0.002167694220807088</v>
      </c>
      <c r="AE345" s="19">
        <f t="shared" si="45"/>
        <v>1.0125215017315243</v>
      </c>
      <c r="AF345" s="23">
        <f aca="true" t="shared" si="48" ref="AF345:AF408">IF(čas&gt;=AE345,AA345,0)</f>
        <v>4.266666666666657</v>
      </c>
    </row>
    <row r="346" spans="26:32" ht="18" customHeight="1">
      <c r="Z346" s="18">
        <f t="shared" si="44"/>
        <v>321</v>
      </c>
      <c r="AA346" s="19">
        <f aca="true" t="shared" si="49" ref="AA346:AA409">AA345+AA$21</f>
        <v>4.2799999999999905</v>
      </c>
      <c r="AB346" s="19">
        <f t="shared" si="46"/>
        <v>6.1505783933503855</v>
      </c>
      <c r="AC346" s="19">
        <f t="shared" si="47"/>
        <v>-2.420101513119437</v>
      </c>
      <c r="AD346" s="17">
        <f aca="true" t="shared" si="50" ref="AD346:AD409">AA$21/AB346</f>
        <v>0.0021678178019401374</v>
      </c>
      <c r="AE346" s="19">
        <f t="shared" si="45"/>
        <v>1.0146893195334645</v>
      </c>
      <c r="AF346" s="23">
        <f t="shared" si="48"/>
        <v>4.2799999999999905</v>
      </c>
    </row>
    <row r="347" spans="26:32" ht="18" customHeight="1">
      <c r="Z347" s="18">
        <f aca="true" t="shared" si="51" ref="Z347:Z410">Z346+1</f>
        <v>322</v>
      </c>
      <c r="AA347" s="19">
        <f t="shared" si="49"/>
        <v>4.293333333333324</v>
      </c>
      <c r="AB347" s="19">
        <f t="shared" si="46"/>
        <v>6.150190457061936</v>
      </c>
      <c r="AC347" s="19">
        <f t="shared" si="47"/>
        <v>-2.4263158643360567</v>
      </c>
      <c r="AD347" s="17">
        <f t="shared" si="50"/>
        <v>0.002167954541639174</v>
      </c>
      <c r="AE347" s="19">
        <f aca="true" t="shared" si="52" ref="AE347:AE410">AE346+AD347</f>
        <v>1.0168572740751036</v>
      </c>
      <c r="AF347" s="23">
        <f t="shared" si="48"/>
        <v>4.293333333333324</v>
      </c>
    </row>
    <row r="348" spans="26:32" ht="18" customHeight="1">
      <c r="Z348" s="18">
        <f t="shared" si="51"/>
        <v>323</v>
      </c>
      <c r="AA348" s="19">
        <f t="shared" si="49"/>
        <v>4.306666666666658</v>
      </c>
      <c r="AB348" s="19">
        <f t="shared" si="46"/>
        <v>6.149765461149928</v>
      </c>
      <c r="AC348" s="19">
        <f t="shared" si="47"/>
        <v>-2.432505528422162</v>
      </c>
      <c r="AD348" s="17">
        <f t="shared" si="50"/>
        <v>0.0021681043639085657</v>
      </c>
      <c r="AE348" s="19">
        <f t="shared" si="52"/>
        <v>1.0190253784390122</v>
      </c>
      <c r="AF348" s="23">
        <f t="shared" si="48"/>
        <v>4.306666666666658</v>
      </c>
    </row>
    <row r="349" spans="26:32" ht="18" customHeight="1">
      <c r="Z349" s="18">
        <f t="shared" si="51"/>
        <v>324</v>
      </c>
      <c r="AA349" s="19">
        <f t="shared" si="49"/>
        <v>4.319999999999991</v>
      </c>
      <c r="AB349" s="19">
        <f t="shared" si="46"/>
        <v>6.149303633736407</v>
      </c>
      <c r="AC349" s="19">
        <f t="shared" si="47"/>
        <v>-2.438670476538748</v>
      </c>
      <c r="AD349" s="17">
        <f t="shared" si="50"/>
        <v>0.0021682671937329275</v>
      </c>
      <c r="AE349" s="19">
        <f t="shared" si="52"/>
        <v>1.021193645632745</v>
      </c>
      <c r="AF349" s="23">
        <f t="shared" si="48"/>
        <v>4.319999999999991</v>
      </c>
    </row>
    <row r="350" spans="26:32" ht="18" customHeight="1">
      <c r="Z350" s="18">
        <f t="shared" si="51"/>
        <v>325</v>
      </c>
      <c r="AA350" s="19">
        <f t="shared" si="49"/>
        <v>4.333333333333325</v>
      </c>
      <c r="AB350" s="19">
        <f t="shared" si="46"/>
        <v>6.148805201395794</v>
      </c>
      <c r="AC350" s="19">
        <f t="shared" si="47"/>
        <v>-2.4448106806394363</v>
      </c>
      <c r="AD350" s="17">
        <f t="shared" si="50"/>
        <v>0.0021684429570653233</v>
      </c>
      <c r="AE350" s="19">
        <f t="shared" si="52"/>
        <v>1.0233620885898105</v>
      </c>
      <c r="AF350" s="23">
        <f t="shared" si="48"/>
        <v>4.333333333333325</v>
      </c>
    </row>
    <row r="351" spans="26:32" ht="18" customHeight="1">
      <c r="Z351" s="18">
        <f t="shared" si="51"/>
        <v>326</v>
      </c>
      <c r="AA351" s="19">
        <f t="shared" si="49"/>
        <v>4.346666666666659</v>
      </c>
      <c r="AB351" s="19">
        <f t="shared" si="46"/>
        <v>6.148270389163229</v>
      </c>
      <c r="AC351" s="19">
        <f t="shared" si="47"/>
        <v>-2.4509261134622857</v>
      </c>
      <c r="AD351" s="17">
        <f t="shared" si="50"/>
        <v>0.0021686315808156875</v>
      </c>
      <c r="AE351" s="19">
        <f t="shared" si="52"/>
        <v>1.025530720170626</v>
      </c>
      <c r="AF351" s="23">
        <f t="shared" si="48"/>
        <v>4.346666666666659</v>
      </c>
    </row>
    <row r="352" spans="26:32" ht="18" customHeight="1">
      <c r="Z352" s="18">
        <f t="shared" si="51"/>
        <v>327</v>
      </c>
      <c r="AA352" s="19">
        <f t="shared" si="49"/>
        <v>4.359999999999992</v>
      </c>
      <c r="AB352" s="19">
        <f t="shared" si="46"/>
        <v>6.147699420542873</v>
      </c>
      <c r="AC352" s="19">
        <f t="shared" si="47"/>
        <v>-2.4570167485216654</v>
      </c>
      <c r="AD352" s="17">
        <f t="shared" si="50"/>
        <v>0.0021688329928394473</v>
      </c>
      <c r="AE352" s="19">
        <f t="shared" si="52"/>
        <v>1.0276995531634656</v>
      </c>
      <c r="AF352" s="23">
        <f t="shared" si="48"/>
        <v>4.359999999999992</v>
      </c>
    </row>
    <row r="353" spans="26:32" ht="18" customHeight="1">
      <c r="Z353" s="18">
        <f t="shared" si="51"/>
        <v>328</v>
      </c>
      <c r="AA353" s="19">
        <f t="shared" si="49"/>
        <v>4.373333333333326</v>
      </c>
      <c r="AB353" s="19">
        <f t="shared" si="46"/>
        <v>6.14709251751613</v>
      </c>
      <c r="AC353" s="19">
        <f t="shared" si="47"/>
        <v>-2.4630825601001605</v>
      </c>
      <c r="AD353" s="17">
        <f t="shared" si="50"/>
        <v>0.0021690471219263452</v>
      </c>
      <c r="AE353" s="19">
        <f t="shared" si="52"/>
        <v>1.029868600285392</v>
      </c>
      <c r="AF353" s="23">
        <f t="shared" si="48"/>
        <v>4.373333333333326</v>
      </c>
    </row>
    <row r="354" spans="26:32" ht="18" customHeight="1">
      <c r="Z354" s="18">
        <f t="shared" si="51"/>
        <v>329</v>
      </c>
      <c r="AA354" s="19">
        <f t="shared" si="49"/>
        <v>4.38666666666666</v>
      </c>
      <c r="AB354" s="19">
        <f t="shared" si="46"/>
        <v>6.14644990054984</v>
      </c>
      <c r="AC354" s="19">
        <f t="shared" si="47"/>
        <v>-2.4691235232405306</v>
      </c>
      <c r="AD354" s="17">
        <f t="shared" si="50"/>
        <v>0.002169273897789451</v>
      </c>
      <c r="AE354" s="19">
        <f t="shared" si="52"/>
        <v>1.0320378741831815</v>
      </c>
      <c r="AF354" s="23">
        <f t="shared" si="48"/>
        <v>4.38666666666666</v>
      </c>
    </row>
    <row r="355" spans="26:32" ht="18" customHeight="1">
      <c r="Z355" s="18">
        <f t="shared" si="51"/>
        <v>330</v>
      </c>
      <c r="AA355" s="19">
        <f t="shared" si="49"/>
        <v>4.399999999999993</v>
      </c>
      <c r="AB355" s="19">
        <f t="shared" si="46"/>
        <v>6.145771788604415</v>
      </c>
      <c r="AC355" s="19">
        <f t="shared" si="47"/>
        <v>-2.4751396137377193</v>
      </c>
      <c r="AD355" s="17">
        <f t="shared" si="50"/>
        <v>0.00216951325105436</v>
      </c>
      <c r="AE355" s="19">
        <f t="shared" si="52"/>
        <v>1.034207387434236</v>
      </c>
      <c r="AF355" s="23">
        <f t="shared" si="48"/>
        <v>4.399999999999993</v>
      </c>
    </row>
    <row r="356" spans="26:32" ht="18" customHeight="1">
      <c r="Z356" s="18">
        <f t="shared" si="51"/>
        <v>331</v>
      </c>
      <c r="AA356" s="19">
        <f t="shared" si="49"/>
        <v>4.413333333333327</v>
      </c>
      <c r="AB356" s="19">
        <f t="shared" si="46"/>
        <v>6.145058399141903</v>
      </c>
      <c r="AC356" s="19">
        <f t="shared" si="47"/>
        <v>-2.4811308081308905</v>
      </c>
      <c r="AD356" s="17">
        <f t="shared" si="50"/>
        <v>0.0021697651132485903</v>
      </c>
      <c r="AE356" s="19">
        <f t="shared" si="52"/>
        <v>1.0363771525474845</v>
      </c>
      <c r="AF356" s="23">
        <f t="shared" si="48"/>
        <v>4.413333333333327</v>
      </c>
    </row>
    <row r="357" spans="26:32" ht="18" customHeight="1">
      <c r="Z357" s="18">
        <f t="shared" si="51"/>
        <v>332</v>
      </c>
      <c r="AA357" s="19">
        <f t="shared" si="49"/>
        <v>4.4266666666666605</v>
      </c>
      <c r="AB357" s="19">
        <f t="shared" si="46"/>
        <v>6.144309948134005</v>
      </c>
      <c r="AC357" s="19">
        <f t="shared" si="47"/>
        <v>-2.4870970836955264</v>
      </c>
      <c r="AD357" s="17">
        <f t="shared" si="50"/>
        <v>0.0021700294167911562</v>
      </c>
      <c r="AE357" s="19">
        <f t="shared" si="52"/>
        <v>1.0385471819642758</v>
      </c>
      <c r="AF357" s="23">
        <f t="shared" si="48"/>
        <v>4.4266666666666605</v>
      </c>
    </row>
    <row r="358" spans="26:32" ht="18" customHeight="1">
      <c r="Z358" s="18">
        <f t="shared" si="51"/>
        <v>333</v>
      </c>
      <c r="AA358" s="19">
        <f t="shared" si="49"/>
        <v>4.439999999999994</v>
      </c>
      <c r="AB358" s="19">
        <f t="shared" si="46"/>
        <v>6.143526650070039</v>
      </c>
      <c r="AC358" s="19">
        <f t="shared" si="47"/>
        <v>-2.493038418435557</v>
      </c>
      <c r="AD358" s="17">
        <f t="shared" si="50"/>
        <v>0.0021703060949823222</v>
      </c>
      <c r="AE358" s="19">
        <f t="shared" si="52"/>
        <v>1.040717488059258</v>
      </c>
      <c r="AF358" s="23">
        <f t="shared" si="48"/>
        <v>4.439999999999994</v>
      </c>
    </row>
    <row r="359" spans="26:32" ht="18" customHeight="1">
      <c r="Z359" s="18">
        <f t="shared" si="51"/>
        <v>334</v>
      </c>
      <c r="AA359" s="19">
        <f t="shared" si="49"/>
        <v>4.453333333333328</v>
      </c>
      <c r="AB359" s="19">
        <f t="shared" si="46"/>
        <v>6.142708717964878</v>
      </c>
      <c r="AC359" s="19">
        <f t="shared" si="47"/>
        <v>-2.4989547910755525</v>
      </c>
      <c r="AD359" s="17">
        <f t="shared" si="50"/>
        <v>0.0021705950819935283</v>
      </c>
      <c r="AE359" s="19">
        <f t="shared" si="52"/>
        <v>1.0428880831412515</v>
      </c>
      <c r="AF359" s="23">
        <f t="shared" si="48"/>
        <v>4.453333333333328</v>
      </c>
    </row>
    <row r="360" spans="26:32" ht="18" customHeight="1">
      <c r="Z360" s="18">
        <f t="shared" si="51"/>
        <v>335</v>
      </c>
      <c r="AA360" s="19">
        <f t="shared" si="49"/>
        <v>4.4666666666666615</v>
      </c>
      <c r="AB360" s="19">
        <f t="shared" si="46"/>
        <v>6.141856363366793</v>
      </c>
      <c r="AC360" s="19">
        <f t="shared" si="47"/>
        <v>-2.5048461810529408</v>
      </c>
      <c r="AD360" s="17">
        <f t="shared" si="50"/>
        <v>0.002170896312857498</v>
      </c>
      <c r="AE360" s="19">
        <f t="shared" si="52"/>
        <v>1.045058979454109</v>
      </c>
      <c r="AF360" s="23">
        <f t="shared" si="48"/>
        <v>4.4666666666666615</v>
      </c>
    </row>
    <row r="361" spans="26:32" ht="18" customHeight="1">
      <c r="Z361" s="18">
        <f t="shared" si="51"/>
        <v>336</v>
      </c>
      <c r="AA361" s="19">
        <f t="shared" si="49"/>
        <v>4.479999999999995</v>
      </c>
      <c r="AB361" s="19">
        <f t="shared" si="46"/>
        <v>6.140969796365277</v>
      </c>
      <c r="AC361" s="19">
        <f t="shared" si="47"/>
        <v>-2.5107125685102814</v>
      </c>
      <c r="AD361" s="17">
        <f t="shared" si="50"/>
        <v>0.002171209723458513</v>
      </c>
      <c r="AE361" s="19">
        <f t="shared" si="52"/>
        <v>1.0472301891775675</v>
      </c>
      <c r="AF361" s="23">
        <f t="shared" si="48"/>
        <v>4.479999999999995</v>
      </c>
    </row>
    <row r="362" spans="26:32" ht="18" customHeight="1">
      <c r="Z362" s="18">
        <f t="shared" si="51"/>
        <v>337</v>
      </c>
      <c r="AA362" s="19">
        <f t="shared" si="49"/>
        <v>4.493333333333329</v>
      </c>
      <c r="AB362" s="19">
        <f t="shared" si="46"/>
        <v>6.1400492255988155</v>
      </c>
      <c r="AC362" s="19">
        <f t="shared" si="47"/>
        <v>-2.516553934287587</v>
      </c>
      <c r="AD362" s="17">
        <f t="shared" si="50"/>
        <v>0.0021715352505228464</v>
      </c>
      <c r="AE362" s="19">
        <f t="shared" si="52"/>
        <v>1.0494017244280904</v>
      </c>
      <c r="AF362" s="23">
        <f t="shared" si="48"/>
        <v>4.493333333333329</v>
      </c>
    </row>
    <row r="363" spans="26:32" ht="18" customHeight="1">
      <c r="Z363" s="18">
        <f t="shared" si="51"/>
        <v>338</v>
      </c>
      <c r="AA363" s="19">
        <f t="shared" si="49"/>
        <v>4.506666666666662</v>
      </c>
      <c r="AB363" s="19">
        <f t="shared" si="46"/>
        <v>6.139094858262597</v>
      </c>
      <c r="AC363" s="19">
        <f t="shared" si="47"/>
        <v>-2.5223702599146764</v>
      </c>
      <c r="AD363" s="17">
        <f t="shared" si="50"/>
        <v>0.002171872831609374</v>
      </c>
      <c r="AE363" s="19">
        <f t="shared" si="52"/>
        <v>1.0515735972596998</v>
      </c>
      <c r="AF363" s="23">
        <f t="shared" si="48"/>
        <v>4.506666666666662</v>
      </c>
    </row>
    <row r="364" spans="26:32" ht="18" customHeight="1">
      <c r="Z364" s="18">
        <f t="shared" si="51"/>
        <v>339</v>
      </c>
      <c r="AA364" s="19">
        <f t="shared" si="49"/>
        <v>4.519999999999996</v>
      </c>
      <c r="AB364" s="19">
        <f t="shared" si="46"/>
        <v>6.138106900116207</v>
      </c>
      <c r="AC364" s="19">
        <f t="shared" si="47"/>
        <v>-2.5281615276035954</v>
      </c>
      <c r="AD364" s="17">
        <f t="shared" si="50"/>
        <v>0.0021722224051003262</v>
      </c>
      <c r="AE364" s="19">
        <f t="shared" si="52"/>
        <v>1.0537458196648002</v>
      </c>
      <c r="AF364" s="23">
        <f t="shared" si="48"/>
        <v>4.519999999999996</v>
      </c>
    </row>
    <row r="365" spans="26:32" ht="18" customHeight="1">
      <c r="Z365" s="18">
        <f t="shared" si="51"/>
        <v>340</v>
      </c>
      <c r="AA365" s="19">
        <f t="shared" si="49"/>
        <v>4.53333333333333</v>
      </c>
      <c r="AB365" s="19">
        <f t="shared" si="46"/>
        <v>6.137085555491228</v>
      </c>
      <c r="AC365" s="19">
        <f t="shared" si="47"/>
        <v>-2.533927720241058</v>
      </c>
      <c r="AD365" s="17">
        <f t="shared" si="50"/>
        <v>0.0021725839101922216</v>
      </c>
      <c r="AE365" s="19">
        <f t="shared" si="52"/>
        <v>1.0559184035749924</v>
      </c>
      <c r="AF365" s="23">
        <f t="shared" si="48"/>
        <v>4.53333333333333</v>
      </c>
    </row>
    <row r="366" spans="26:32" ht="18" customHeight="1">
      <c r="Z366" s="18">
        <f t="shared" si="51"/>
        <v>341</v>
      </c>
      <c r="AA366" s="19">
        <f t="shared" si="49"/>
        <v>4.546666666666663</v>
      </c>
      <c r="AB366" s="19">
        <f t="shared" si="46"/>
        <v>6.136031027298829</v>
      </c>
      <c r="AC366" s="19">
        <f t="shared" si="47"/>
        <v>-2.5396688213809453</v>
      </c>
      <c r="AD366" s="17">
        <f t="shared" si="50"/>
        <v>0.002172957286886938</v>
      </c>
      <c r="AE366" s="19">
        <f t="shared" si="52"/>
        <v>1.0580913608618794</v>
      </c>
      <c r="AF366" s="23">
        <f t="shared" si="48"/>
        <v>4.546666666666663</v>
      </c>
    </row>
    <row r="367" spans="26:32" ht="18" customHeight="1">
      <c r="Z367" s="18">
        <f t="shared" si="51"/>
        <v>342</v>
      </c>
      <c r="AA367" s="19">
        <f t="shared" si="49"/>
        <v>4.559999999999997</v>
      </c>
      <c r="AB367" s="19">
        <f t="shared" si="46"/>
        <v>6.134943517037319</v>
      </c>
      <c r="AC367" s="19">
        <f t="shared" si="47"/>
        <v>-2.5453848152368606</v>
      </c>
      <c r="AD367" s="17">
        <f t="shared" si="50"/>
        <v>0.0021733424759829336</v>
      </c>
      <c r="AE367" s="19">
        <f t="shared" si="52"/>
        <v>1.0602647033378623</v>
      </c>
      <c r="AF367" s="23">
        <f t="shared" si="48"/>
        <v>4.559999999999997</v>
      </c>
    </row>
    <row r="368" spans="26:32" ht="18" customHeight="1">
      <c r="Z368" s="18">
        <f t="shared" si="51"/>
        <v>343</v>
      </c>
      <c r="AA368" s="19">
        <f t="shared" si="49"/>
        <v>4.573333333333331</v>
      </c>
      <c r="AB368" s="19">
        <f t="shared" si="46"/>
        <v>6.13382322479962</v>
      </c>
      <c r="AC368" s="19">
        <f t="shared" si="47"/>
        <v>-2.5510756866747037</v>
      </c>
      <c r="AD368" s="17">
        <f t="shared" si="50"/>
        <v>0.002173739419066631</v>
      </c>
      <c r="AE368" s="19">
        <f t="shared" si="52"/>
        <v>1.062438442756929</v>
      </c>
      <c r="AF368" s="23">
        <f t="shared" si="48"/>
        <v>4.573333333333331</v>
      </c>
    </row>
    <row r="369" spans="26:32" ht="18" customHeight="1">
      <c r="Z369" s="18">
        <f t="shared" si="51"/>
        <v>344</v>
      </c>
      <c r="AA369" s="19">
        <f t="shared" si="49"/>
        <v>4.586666666666664</v>
      </c>
      <c r="AB369" s="19">
        <f t="shared" si="46"/>
        <v>6.132670349280725</v>
      </c>
      <c r="AC369" s="19">
        <f t="shared" si="47"/>
        <v>-2.556741421205316</v>
      </c>
      <c r="AD369" s="17">
        <f t="shared" si="50"/>
        <v>0.002174148058503934</v>
      </c>
      <c r="AE369" s="19">
        <f t="shared" si="52"/>
        <v>1.064612590815433</v>
      </c>
      <c r="AF369" s="23">
        <f t="shared" si="48"/>
        <v>4.586666666666664</v>
      </c>
    </row>
    <row r="370" spans="26:32" ht="18" customHeight="1">
      <c r="Z370" s="18">
        <f t="shared" si="51"/>
        <v>345</v>
      </c>
      <c r="AA370" s="19">
        <f t="shared" si="49"/>
        <v>4.599999999999998</v>
      </c>
      <c r="AB370" s="19">
        <f t="shared" si="46"/>
        <v>6.131485087785088</v>
      </c>
      <c r="AC370" s="19">
        <f t="shared" si="47"/>
        <v>-2.5623820049771493</v>
      </c>
      <c r="AD370" s="17">
        <f t="shared" si="50"/>
        <v>0.0021745683374319045</v>
      </c>
      <c r="AE370" s="19">
        <f t="shared" si="52"/>
        <v>1.0667871591528648</v>
      </c>
      <c r="AF370" s="23">
        <f t="shared" si="48"/>
        <v>4.599999999999998</v>
      </c>
    </row>
    <row r="371" spans="26:32" ht="18" customHeight="1">
      <c r="Z371" s="18">
        <f t="shared" si="51"/>
        <v>346</v>
      </c>
      <c r="AA371" s="19">
        <f t="shared" si="49"/>
        <v>4.6133333333333315</v>
      </c>
      <c r="AB371" s="19">
        <f t="shared" si="46"/>
        <v>6.130267636234015</v>
      </c>
      <c r="AC371" s="19">
        <f t="shared" si="47"/>
        <v>-2.5679974247690005</v>
      </c>
      <c r="AD371" s="17">
        <f t="shared" si="50"/>
        <v>0.002175000199750553</v>
      </c>
      <c r="AE371" s="19">
        <f t="shared" si="52"/>
        <v>1.0689621593526153</v>
      </c>
      <c r="AF371" s="23">
        <f t="shared" si="48"/>
        <v>4.6133333333333315</v>
      </c>
    </row>
    <row r="372" spans="26:32" ht="18" customHeight="1">
      <c r="Z372" s="18">
        <f t="shared" si="51"/>
        <v>347</v>
      </c>
      <c r="AA372" s="19">
        <f t="shared" si="49"/>
        <v>4.626666666666665</v>
      </c>
      <c r="AB372" s="19">
        <f t="shared" si="46"/>
        <v>6.12901818917297</v>
      </c>
      <c r="AC372" s="19">
        <f t="shared" si="47"/>
        <v>-2.573587667982778</v>
      </c>
      <c r="AD372" s="17">
        <f t="shared" si="50"/>
        <v>0.0021754435901147964</v>
      </c>
      <c r="AE372" s="19">
        <f t="shared" si="52"/>
        <v>1.0711376029427302</v>
      </c>
      <c r="AF372" s="23">
        <f t="shared" si="48"/>
        <v>4.626666666666665</v>
      </c>
    </row>
    <row r="373" spans="26:32" ht="18" customHeight="1">
      <c r="Z373" s="18">
        <f t="shared" si="51"/>
        <v>348</v>
      </c>
      <c r="AA373" s="19">
        <f t="shared" si="49"/>
        <v>4.639999999999999</v>
      </c>
      <c r="AB373" s="19">
        <f t="shared" si="46"/>
        <v>6.127736939778861</v>
      </c>
      <c r="AC373" s="19">
        <f t="shared" si="47"/>
        <v>-2.579152722636316</v>
      </c>
      <c r="AD373" s="17">
        <f t="shared" si="50"/>
        <v>0.0021758984539265343</v>
      </c>
      <c r="AE373" s="19">
        <f t="shared" si="52"/>
        <v>1.0733135013966568</v>
      </c>
      <c r="AF373" s="23">
        <f t="shared" si="48"/>
        <v>4.639999999999999</v>
      </c>
    </row>
    <row r="374" spans="26:32" ht="18" customHeight="1">
      <c r="Z374" s="18">
        <f t="shared" si="51"/>
        <v>349</v>
      </c>
      <c r="AA374" s="19">
        <f t="shared" si="49"/>
        <v>4.653333333333332</v>
      </c>
      <c r="AB374" s="19">
        <f t="shared" si="46"/>
        <v>6.12642407986727</v>
      </c>
      <c r="AC374" s="19">
        <f t="shared" si="47"/>
        <v>-2.5846925773562326</v>
      </c>
      <c r="AD374" s="17">
        <f t="shared" si="50"/>
        <v>0.0021763647373268685</v>
      </c>
      <c r="AE374" s="19">
        <f t="shared" si="52"/>
        <v>1.0754898661339838</v>
      </c>
      <c r="AF374" s="23">
        <f t="shared" si="48"/>
        <v>4.653333333333332</v>
      </c>
    </row>
    <row r="375" spans="26:32" ht="18" customHeight="1">
      <c r="Z375" s="18">
        <f t="shared" si="51"/>
        <v>350</v>
      </c>
      <c r="AA375" s="19">
        <f t="shared" si="49"/>
        <v>4.666666666666666</v>
      </c>
      <c r="AB375" s="19">
        <f t="shared" si="46"/>
        <v>6.125079799899677</v>
      </c>
      <c r="AC375" s="19">
        <f t="shared" si="47"/>
        <v>-2.5902072213708416</v>
      </c>
      <c r="AD375" s="17">
        <f t="shared" si="50"/>
        <v>0.002176842387188445</v>
      </c>
      <c r="AE375" s="19">
        <f t="shared" si="52"/>
        <v>1.0776667085211722</v>
      </c>
      <c r="AF375" s="23">
        <f t="shared" si="48"/>
        <v>4.666666666666666</v>
      </c>
    </row>
    <row r="376" spans="26:32" ht="18" customHeight="1">
      <c r="Z376" s="18">
        <f t="shared" si="51"/>
        <v>351</v>
      </c>
      <c r="AA376" s="19">
        <f t="shared" si="49"/>
        <v>4.68</v>
      </c>
      <c r="AB376" s="19">
        <f t="shared" si="46"/>
        <v>6.123704288990612</v>
      </c>
      <c r="AC376" s="19">
        <f t="shared" si="47"/>
        <v>-2.595696644503103</v>
      </c>
      <c r="AD376" s="17">
        <f t="shared" si="50"/>
        <v>0.002177331351107927</v>
      </c>
      <c r="AE376" s="19">
        <f t="shared" si="52"/>
        <v>1.0798440398722802</v>
      </c>
      <c r="AF376" s="23">
        <f t="shared" si="48"/>
        <v>4.68</v>
      </c>
    </row>
    <row r="377" spans="26:32" ht="18" customHeight="1">
      <c r="Z377" s="18">
        <f t="shared" si="51"/>
        <v>352</v>
      </c>
      <c r="AA377" s="19">
        <f t="shared" si="49"/>
        <v>4.693333333333333</v>
      </c>
      <c r="AB377" s="19">
        <f t="shared" si="46"/>
        <v>6.12229773491476</v>
      </c>
      <c r="AC377" s="19">
        <f t="shared" si="47"/>
        <v>-2.6011608371636066</v>
      </c>
      <c r="AD377" s="17">
        <f t="shared" si="50"/>
        <v>0.0021778315773986075</v>
      </c>
      <c r="AE377" s="19">
        <f t="shared" si="52"/>
        <v>1.0820218714496788</v>
      </c>
      <c r="AF377" s="23">
        <f t="shared" si="48"/>
        <v>4.693333333333333</v>
      </c>
    </row>
    <row r="378" spans="26:32" ht="18" customHeight="1">
      <c r="Z378" s="18">
        <f t="shared" si="51"/>
        <v>353</v>
      </c>
      <c r="AA378" s="19">
        <f t="shared" si="49"/>
        <v>4.706666666666667</v>
      </c>
      <c r="AB378" s="19">
        <f t="shared" si="46"/>
        <v>6.120860324114082</v>
      </c>
      <c r="AC378" s="19">
        <f t="shared" si="47"/>
        <v>-2.6065997903436333</v>
      </c>
      <c r="AD378" s="17">
        <f t="shared" si="50"/>
        <v>0.0021783430150831237</v>
      </c>
      <c r="AE378" s="19">
        <f t="shared" si="52"/>
        <v>1.0842002144647618</v>
      </c>
      <c r="AF378" s="23">
        <f t="shared" si="48"/>
        <v>4.706666666666667</v>
      </c>
    </row>
    <row r="379" spans="26:32" ht="18" customHeight="1">
      <c r="Z379" s="18">
        <f t="shared" si="51"/>
        <v>354</v>
      </c>
      <c r="AA379" s="19">
        <f t="shared" si="49"/>
        <v>4.720000000000001</v>
      </c>
      <c r="AB379" s="19">
        <f t="shared" si="46"/>
        <v>6.119392241704832</v>
      </c>
      <c r="AC379" s="19">
        <f t="shared" si="47"/>
        <v>-2.6120134956082226</v>
      </c>
      <c r="AD379" s="17">
        <f t="shared" si="50"/>
        <v>0.0021788656138863123</v>
      </c>
      <c r="AE379" s="19">
        <f t="shared" si="52"/>
        <v>1.0863790800786481</v>
      </c>
      <c r="AF379" s="23">
        <f t="shared" si="48"/>
        <v>4.720000000000001</v>
      </c>
    </row>
    <row r="380" spans="26:32" ht="18" customHeight="1">
      <c r="Z380" s="18">
        <f t="shared" si="51"/>
        <v>355</v>
      </c>
      <c r="AA380" s="19">
        <f t="shared" si="49"/>
        <v>4.733333333333334</v>
      </c>
      <c r="AB380" s="19">
        <f t="shared" si="46"/>
        <v>6.117893671484588</v>
      </c>
      <c r="AC380" s="19">
        <f t="shared" si="47"/>
        <v>-2.6174019450893162</v>
      </c>
      <c r="AD380" s="17">
        <f t="shared" si="50"/>
        <v>0.002179399324228174</v>
      </c>
      <c r="AE380" s="19">
        <f t="shared" si="52"/>
        <v>1.0885584794028764</v>
      </c>
      <c r="AF380" s="23">
        <f t="shared" si="48"/>
        <v>4.733333333333334</v>
      </c>
    </row>
    <row r="381" spans="26:32" ht="18" customHeight="1">
      <c r="Z381" s="18">
        <f t="shared" si="51"/>
        <v>356</v>
      </c>
      <c r="AA381" s="19">
        <f t="shared" si="49"/>
        <v>4.746666666666668</v>
      </c>
      <c r="AB381" s="19">
        <f t="shared" si="46"/>
        <v>6.116364795939222</v>
      </c>
      <c r="AC381" s="19">
        <f t="shared" si="47"/>
        <v>-2.62276513147893</v>
      </c>
      <c r="AD381" s="17">
        <f t="shared" si="50"/>
        <v>0.002179944097216962</v>
      </c>
      <c r="AE381" s="19">
        <f t="shared" si="52"/>
        <v>1.0907384235000934</v>
      </c>
      <c r="AF381" s="23">
        <f t="shared" si="48"/>
        <v>4.746666666666668</v>
      </c>
    </row>
    <row r="382" spans="26:32" ht="18" customHeight="1">
      <c r="Z382" s="18">
        <f t="shared" si="51"/>
        <v>357</v>
      </c>
      <c r="AA382" s="19">
        <f t="shared" si="49"/>
        <v>4.760000000000002</v>
      </c>
      <c r="AB382" s="19">
        <f t="shared" si="46"/>
        <v>6.114805796249818</v>
      </c>
      <c r="AC382" s="19">
        <f t="shared" si="47"/>
        <v>-2.628103048022371</v>
      </c>
      <c r="AD382" s="17">
        <f t="shared" si="50"/>
        <v>0.0021804998846423882</v>
      </c>
      <c r="AE382" s="19">
        <f t="shared" si="52"/>
        <v>1.0929189233847358</v>
      </c>
      <c r="AF382" s="23">
        <f t="shared" si="48"/>
        <v>4.760000000000002</v>
      </c>
    </row>
    <row r="383" spans="26:32" ht="18" customHeight="1">
      <c r="Z383" s="18">
        <f t="shared" si="51"/>
        <v>358</v>
      </c>
      <c r="AA383" s="19">
        <f t="shared" si="49"/>
        <v>4.773333333333335</v>
      </c>
      <c r="AB383" s="19">
        <f t="shared" si="46"/>
        <v>6.113216852299597</v>
      </c>
      <c r="AC383" s="19">
        <f t="shared" si="47"/>
        <v>-2.6334156885115054</v>
      </c>
      <c r="AD383" s="17">
        <f t="shared" si="50"/>
        <v>0.0021810666389689352</v>
      </c>
      <c r="AE383" s="19">
        <f t="shared" si="52"/>
        <v>1.0950999900237048</v>
      </c>
      <c r="AF383" s="23">
        <f t="shared" si="48"/>
        <v>4.773333333333335</v>
      </c>
    </row>
    <row r="384" spans="26:32" ht="18" customHeight="1">
      <c r="Z384" s="18">
        <f t="shared" si="51"/>
        <v>359</v>
      </c>
      <c r="AA384" s="19">
        <f t="shared" si="49"/>
        <v>4.786666666666669</v>
      </c>
      <c r="AB384" s="19">
        <f t="shared" si="46"/>
        <v>6.1115981426807915</v>
      </c>
      <c r="AC384" s="19">
        <f t="shared" si="47"/>
        <v>-2.6387030472780824</v>
      </c>
      <c r="AD384" s="17">
        <f t="shared" si="50"/>
        <v>0.002181644313329279</v>
      </c>
      <c r="AE384" s="19">
        <f t="shared" si="52"/>
        <v>1.0972816343370342</v>
      </c>
      <c r="AF384" s="23">
        <f t="shared" si="48"/>
        <v>4.786666666666669</v>
      </c>
    </row>
    <row r="385" spans="26:32" ht="18" customHeight="1">
      <c r="Z385" s="18">
        <f t="shared" si="51"/>
        <v>360</v>
      </c>
      <c r="AA385" s="19">
        <f t="shared" si="49"/>
        <v>4.8000000000000025</v>
      </c>
      <c r="AB385" s="19">
        <f t="shared" si="46"/>
        <v>6.109949844701428</v>
      </c>
      <c r="AC385" s="19">
        <f t="shared" si="47"/>
        <v>-2.643965119187058</v>
      </c>
      <c r="AD385" s="17">
        <f t="shared" si="50"/>
        <v>0.002182232861517849</v>
      </c>
      <c r="AE385" s="19">
        <f t="shared" si="52"/>
        <v>1.099463867198552</v>
      </c>
      <c r="AF385" s="23">
        <f t="shared" si="48"/>
        <v>4.8000000000000025</v>
      </c>
    </row>
    <row r="386" spans="26:32" ht="18" customHeight="1">
      <c r="Z386" s="18">
        <f t="shared" si="51"/>
        <v>361</v>
      </c>
      <c r="AA386" s="19">
        <f t="shared" si="49"/>
        <v>4.813333333333336</v>
      </c>
      <c r="AB386" s="19">
        <f t="shared" si="46"/>
        <v>6.108272134392167</v>
      </c>
      <c r="AC386" s="19">
        <f t="shared" si="47"/>
        <v>-2.649201899630022</v>
      </c>
      <c r="AD386" s="17">
        <f t="shared" si="50"/>
        <v>0.0021828322379844546</v>
      </c>
      <c r="AE386" s="19">
        <f t="shared" si="52"/>
        <v>1.1016466994365364</v>
      </c>
      <c r="AF386" s="23">
        <f t="shared" si="48"/>
        <v>4.813333333333336</v>
      </c>
    </row>
    <row r="387" spans="26:32" ht="18" customHeight="1">
      <c r="Z387" s="18">
        <f t="shared" si="51"/>
        <v>362</v>
      </c>
      <c r="AA387" s="19">
        <f t="shared" si="49"/>
        <v>4.82666666666667</v>
      </c>
      <c r="AB387" s="19">
        <f t="shared" si="46"/>
        <v>6.106565186513063</v>
      </c>
      <c r="AC387" s="19">
        <f t="shared" si="47"/>
        <v>-2.65441338451864</v>
      </c>
      <c r="AD387" s="17">
        <f t="shared" si="50"/>
        <v>0.0021834423978280434</v>
      </c>
      <c r="AE387" s="19">
        <f t="shared" si="52"/>
        <v>1.1038301418343643</v>
      </c>
      <c r="AF387" s="23">
        <f t="shared" si="48"/>
        <v>4.82666666666667</v>
      </c>
    </row>
    <row r="388" spans="26:32" ht="18" customHeight="1">
      <c r="Z388" s="18">
        <f t="shared" si="51"/>
        <v>363</v>
      </c>
      <c r="AA388" s="19">
        <f t="shared" si="49"/>
        <v>4.840000000000003</v>
      </c>
      <c r="AB388" s="19">
        <f t="shared" si="46"/>
        <v>6.104829174560265</v>
      </c>
      <c r="AC388" s="19">
        <f t="shared" si="47"/>
        <v>-2.659599570278124</v>
      </c>
      <c r="AD388" s="17">
        <f t="shared" si="50"/>
        <v>0.002184063296790568</v>
      </c>
      <c r="AE388" s="19">
        <f t="shared" si="52"/>
        <v>1.106014205131155</v>
      </c>
      <c r="AF388" s="23">
        <f t="shared" si="48"/>
        <v>4.840000000000003</v>
      </c>
    </row>
    <row r="389" spans="26:32" ht="18" customHeight="1">
      <c r="Z389" s="18">
        <f t="shared" si="51"/>
        <v>364</v>
      </c>
      <c r="AA389" s="19">
        <f t="shared" si="49"/>
        <v>4.853333333333337</v>
      </c>
      <c r="AB389" s="19">
        <f t="shared" si="46"/>
        <v>6.103064270772733</v>
      </c>
      <c r="AC389" s="19">
        <f t="shared" si="47"/>
        <v>-2.6647604538407834</v>
      </c>
      <c r="AD389" s="17">
        <f t="shared" si="50"/>
        <v>0.0021846948912509403</v>
      </c>
      <c r="AE389" s="19">
        <f t="shared" si="52"/>
        <v>1.108198900022406</v>
      </c>
      <c r="AF389" s="23">
        <f t="shared" si="48"/>
        <v>4.853333333333337</v>
      </c>
    </row>
    <row r="390" spans="26:32" ht="18" customHeight="1">
      <c r="Z390" s="18">
        <f t="shared" si="51"/>
        <v>365</v>
      </c>
      <c r="AA390" s="19">
        <f t="shared" si="49"/>
        <v>4.866666666666671</v>
      </c>
      <c r="AB390" s="19">
        <f t="shared" si="46"/>
        <v>6.10127064613888</v>
      </c>
      <c r="AC390" s="19">
        <f t="shared" si="47"/>
        <v>-2.669896032639589</v>
      </c>
      <c r="AD390" s="17">
        <f t="shared" si="50"/>
        <v>0.0021853371382190992</v>
      </c>
      <c r="AE390" s="19">
        <f t="shared" si="52"/>
        <v>1.110384237160625</v>
      </c>
      <c r="AF390" s="23">
        <f t="shared" si="48"/>
        <v>4.866666666666671</v>
      </c>
    </row>
    <row r="391" spans="26:32" ht="18" customHeight="1">
      <c r="Z391" s="18">
        <f t="shared" si="51"/>
        <v>366</v>
      </c>
      <c r="AA391" s="19">
        <f t="shared" si="49"/>
        <v>4.880000000000004</v>
      </c>
      <c r="AB391" s="19">
        <f t="shared" si="46"/>
        <v>6.099448470403218</v>
      </c>
      <c r="AC391" s="19">
        <f t="shared" si="47"/>
        <v>-2.6750063046018044</v>
      </c>
      <c r="AD391" s="17">
        <f t="shared" si="50"/>
        <v>0.0021859899953301683</v>
      </c>
      <c r="AE391" s="19">
        <f t="shared" si="52"/>
        <v>1.1125702271559552</v>
      </c>
      <c r="AF391" s="23">
        <f t="shared" si="48"/>
        <v>4.880000000000004</v>
      </c>
    </row>
    <row r="392" spans="26:32" ht="18" customHeight="1">
      <c r="Z392" s="18">
        <f t="shared" si="51"/>
        <v>367</v>
      </c>
      <c r="AA392" s="19">
        <f t="shared" si="49"/>
        <v>4.893333333333338</v>
      </c>
      <c r="AB392" s="19">
        <f t="shared" si="46"/>
        <v>6.097597912072946</v>
      </c>
      <c r="AC392" s="19">
        <f t="shared" si="47"/>
        <v>-2.6800912681426463</v>
      </c>
      <c r="AD392" s="17">
        <f t="shared" si="50"/>
        <v>0.0021866534208387182</v>
      </c>
      <c r="AE392" s="19">
        <f t="shared" si="52"/>
        <v>1.114756880576794</v>
      </c>
      <c r="AF392" s="23">
        <f t="shared" si="48"/>
        <v>4.893333333333338</v>
      </c>
    </row>
    <row r="393" spans="26:32" ht="18" customHeight="1">
      <c r="Z393" s="18">
        <f t="shared" si="51"/>
        <v>368</v>
      </c>
      <c r="AA393" s="19">
        <f t="shared" si="49"/>
        <v>4.906666666666672</v>
      </c>
      <c r="AB393" s="19">
        <f t="shared" si="46"/>
        <v>6.095719138424494</v>
      </c>
      <c r="AC393" s="19">
        <f t="shared" si="47"/>
        <v>-2.6851509221589875</v>
      </c>
      <c r="AD393" s="17">
        <f t="shared" si="50"/>
        <v>0.002187327373613129</v>
      </c>
      <c r="AE393" s="19">
        <f t="shared" si="52"/>
        <v>1.116944207950407</v>
      </c>
      <c r="AF393" s="23">
        <f t="shared" si="48"/>
        <v>4.906666666666672</v>
      </c>
    </row>
    <row r="394" spans="26:32" ht="18" customHeight="1">
      <c r="Z394" s="18">
        <f t="shared" si="51"/>
        <v>369</v>
      </c>
      <c r="AA394" s="19">
        <f t="shared" si="49"/>
        <v>4.920000000000005</v>
      </c>
      <c r="AB394" s="19">
        <f t="shared" si="46"/>
        <v>6.093812315510064</v>
      </c>
      <c r="AC394" s="19">
        <f t="shared" si="47"/>
        <v>-2.6901852660231156</v>
      </c>
      <c r="AD394" s="17">
        <f t="shared" si="50"/>
        <v>0.0021880118131300387</v>
      </c>
      <c r="AE394" s="19">
        <f t="shared" si="52"/>
        <v>1.1191322197635372</v>
      </c>
      <c r="AF394" s="23">
        <f t="shared" si="48"/>
        <v>4.920000000000005</v>
      </c>
    </row>
    <row r="395" spans="26:32" ht="18" customHeight="1">
      <c r="Z395" s="18">
        <f t="shared" si="51"/>
        <v>370</v>
      </c>
      <c r="AA395" s="19">
        <f t="shared" si="49"/>
        <v>4.933333333333339</v>
      </c>
      <c r="AB395" s="19">
        <f t="shared" si="46"/>
        <v>6.091877608164147</v>
      </c>
      <c r="AC395" s="19">
        <f t="shared" si="47"/>
        <v>-2.6951942995765346</v>
      </c>
      <c r="AD395" s="17">
        <f t="shared" si="50"/>
        <v>0.0021887066994688816</v>
      </c>
      <c r="AE395" s="19">
        <f t="shared" si="52"/>
        <v>1.121320926463006</v>
      </c>
      <c r="AF395" s="23">
        <f t="shared" si="48"/>
        <v>4.933333333333339</v>
      </c>
    </row>
    <row r="396" spans="26:32" ht="18" customHeight="1">
      <c r="Z396" s="18">
        <f t="shared" si="51"/>
        <v>371</v>
      </c>
      <c r="AA396" s="19">
        <f t="shared" si="49"/>
        <v>4.9466666666666725</v>
      </c>
      <c r="AB396" s="19">
        <f t="shared" si="46"/>
        <v>6.089915180009957</v>
      </c>
      <c r="AC396" s="19">
        <f t="shared" si="47"/>
        <v>-2.7001780231237937</v>
      </c>
      <c r="AD396" s="17">
        <f t="shared" si="50"/>
        <v>0.0021894119933065365</v>
      </c>
      <c r="AE396" s="19">
        <f t="shared" si="52"/>
        <v>1.1235103384563125</v>
      </c>
      <c r="AF396" s="23">
        <f t="shared" si="48"/>
        <v>4.9466666666666725</v>
      </c>
    </row>
    <row r="397" spans="26:32" ht="18" customHeight="1">
      <c r="Z397" s="18">
        <f t="shared" si="51"/>
        <v>372</v>
      </c>
      <c r="AA397" s="19">
        <f t="shared" si="49"/>
        <v>4.960000000000006</v>
      </c>
      <c r="AB397" s="19">
        <f t="shared" si="46"/>
        <v>6.0879251934658765</v>
      </c>
      <c r="AC397" s="19">
        <f t="shared" si="47"/>
        <v>-2.705136437426376</v>
      </c>
      <c r="AD397" s="17">
        <f t="shared" si="50"/>
        <v>0.00219012765591205</v>
      </c>
      <c r="AE397" s="19">
        <f t="shared" si="52"/>
        <v>1.1257004661122245</v>
      </c>
      <c r="AF397" s="23">
        <f t="shared" si="48"/>
        <v>4.960000000000006</v>
      </c>
    </row>
    <row r="398" spans="26:32" ht="18" customHeight="1">
      <c r="Z398" s="18">
        <f t="shared" si="51"/>
        <v>373</v>
      </c>
      <c r="AA398" s="19">
        <f t="shared" si="49"/>
        <v>4.97333333333334</v>
      </c>
      <c r="AB398" s="19">
        <f t="shared" si="46"/>
        <v>6.085907809751851</v>
      </c>
      <c r="AC398" s="19">
        <f t="shared" si="47"/>
        <v>-2.710069543696617</v>
      </c>
      <c r="AD398" s="17">
        <f t="shared" si="50"/>
        <v>0.0021908536491414567</v>
      </c>
      <c r="AE398" s="19">
        <f t="shared" si="52"/>
        <v>1.127891319761366</v>
      </c>
      <c r="AF398" s="23">
        <f t="shared" si="48"/>
        <v>4.97333333333334</v>
      </c>
    </row>
    <row r="399" spans="26:32" ht="18" customHeight="1">
      <c r="Z399" s="18">
        <f t="shared" si="51"/>
        <v>374</v>
      </c>
      <c r="AA399" s="19">
        <f t="shared" si="49"/>
        <v>4.9866666666666735</v>
      </c>
      <c r="AB399" s="19">
        <f t="shared" si="46"/>
        <v>6.083863188895789</v>
      </c>
      <c r="AC399" s="19">
        <f t="shared" si="47"/>
        <v>-2.714977343591693</v>
      </c>
      <c r="AD399" s="17">
        <f t="shared" si="50"/>
        <v>0.0021915899354326726</v>
      </c>
      <c r="AE399" s="19">
        <f t="shared" si="52"/>
        <v>1.1300829096967988</v>
      </c>
      <c r="AF399" s="23">
        <f t="shared" si="48"/>
        <v>4.9866666666666735</v>
      </c>
    </row>
    <row r="400" spans="26:32" ht="18" customHeight="1">
      <c r="Z400" s="18">
        <f t="shared" si="51"/>
        <v>375</v>
      </c>
      <c r="AA400" s="19">
        <f t="shared" si="49"/>
        <v>5.000000000000007</v>
      </c>
      <c r="AB400" s="19">
        <f t="shared" si="46"/>
        <v>6.081791489739873</v>
      </c>
      <c r="AC400" s="19">
        <f t="shared" si="47"/>
        <v>-2.719859839207617</v>
      </c>
      <c r="AD400" s="17">
        <f t="shared" si="50"/>
        <v>0.0021923364778004945</v>
      </c>
      <c r="AE400" s="19">
        <f t="shared" si="52"/>
        <v>1.1322752461745993</v>
      </c>
      <c r="AF400" s="23">
        <f t="shared" si="48"/>
        <v>5.000000000000007</v>
      </c>
    </row>
    <row r="401" spans="26:32" ht="18" customHeight="1">
      <c r="Z401" s="18">
        <f t="shared" si="51"/>
        <v>376</v>
      </c>
      <c r="AA401" s="19">
        <f t="shared" si="49"/>
        <v>5.013333333333341</v>
      </c>
      <c r="AB401" s="19">
        <f t="shared" si="46"/>
        <v>6.079692869946861</v>
      </c>
      <c r="AC401" s="19">
        <f t="shared" si="47"/>
        <v>-2.7247170330732895</v>
      </c>
      <c r="AD401" s="17">
        <f t="shared" si="50"/>
        <v>0.0021930932398316815</v>
      </c>
      <c r="AE401" s="19">
        <f t="shared" si="52"/>
        <v>1.134468339414431</v>
      </c>
      <c r="AF401" s="23">
        <f t="shared" si="48"/>
        <v>5.013333333333341</v>
      </c>
    </row>
    <row r="402" spans="26:32" ht="18" customHeight="1">
      <c r="Z402" s="18">
        <f t="shared" si="51"/>
        <v>377</v>
      </c>
      <c r="AA402" s="19">
        <f t="shared" si="49"/>
        <v>5.026666666666674</v>
      </c>
      <c r="AB402" s="19">
        <f t="shared" si="46"/>
        <v>6.0775674860064</v>
      </c>
      <c r="AC402" s="19">
        <f t="shared" si="47"/>
        <v>-2.7295489281446144</v>
      </c>
      <c r="AD402" s="17">
        <f t="shared" si="50"/>
        <v>0.002193860185680099</v>
      </c>
      <c r="AE402" s="19">
        <f t="shared" si="52"/>
        <v>1.1366621996001112</v>
      </c>
      <c r="AF402" s="23">
        <f t="shared" si="48"/>
        <v>5.026666666666674</v>
      </c>
    </row>
    <row r="403" spans="26:32" ht="18" customHeight="1">
      <c r="Z403" s="18">
        <f t="shared" si="51"/>
        <v>378</v>
      </c>
      <c r="AA403" s="19">
        <f t="shared" si="49"/>
        <v>5.040000000000008</v>
      </c>
      <c r="AB403" s="19">
        <f t="shared" si="46"/>
        <v>6.075415493241249</v>
      </c>
      <c r="AC403" s="19">
        <f t="shared" si="47"/>
        <v>-2.7343555277986273</v>
      </c>
      <c r="AD403" s="17">
        <f t="shared" si="50"/>
        <v>0.002194637280061971</v>
      </c>
      <c r="AE403" s="19">
        <f t="shared" si="52"/>
        <v>1.138856836880173</v>
      </c>
      <c r="AF403" s="23">
        <f t="shared" si="48"/>
        <v>5.040000000000008</v>
      </c>
    </row>
    <row r="404" spans="26:32" ht="18" customHeight="1">
      <c r="Z404" s="18">
        <f t="shared" si="51"/>
        <v>379</v>
      </c>
      <c r="AA404" s="19">
        <f t="shared" si="49"/>
        <v>5.053333333333342</v>
      </c>
      <c r="AB404" s="19">
        <f t="shared" si="46"/>
        <v>6.0732370458135145</v>
      </c>
      <c r="AC404" s="19">
        <f t="shared" si="47"/>
        <v>-2.739136835827684</v>
      </c>
      <c r="AD404" s="17">
        <f t="shared" si="50"/>
        <v>0.0021954244882511948</v>
      </c>
      <c r="AE404" s="19">
        <f t="shared" si="52"/>
        <v>1.1410522613684242</v>
      </c>
      <c r="AF404" s="23">
        <f t="shared" si="48"/>
        <v>5.053333333333342</v>
      </c>
    </row>
    <row r="405" spans="26:32" ht="18" customHeight="1">
      <c r="Z405" s="18">
        <f t="shared" si="51"/>
        <v>380</v>
      </c>
      <c r="AA405" s="19">
        <f t="shared" si="49"/>
        <v>5.066666666666675</v>
      </c>
      <c r="AB405" s="19">
        <f t="shared" si="46"/>
        <v>6.071032296730818</v>
      </c>
      <c r="AC405" s="19">
        <f t="shared" si="47"/>
        <v>-2.7438928564336806</v>
      </c>
      <c r="AD405" s="17">
        <f t="shared" si="50"/>
        <v>0.0021962217760747513</v>
      </c>
      <c r="AE405" s="19">
        <f t="shared" si="52"/>
        <v>1.143248483144499</v>
      </c>
      <c r="AF405" s="23">
        <f t="shared" si="48"/>
        <v>5.066666666666675</v>
      </c>
    </row>
    <row r="406" spans="26:32" ht="18" customHeight="1">
      <c r="Z406" s="18">
        <f t="shared" si="51"/>
        <v>381</v>
      </c>
      <c r="AA406" s="19">
        <f t="shared" si="49"/>
        <v>5.080000000000009</v>
      </c>
      <c r="AB406" s="19">
        <f t="shared" si="46"/>
        <v>6.0688013978524635</v>
      </c>
      <c r="AC406" s="19">
        <f t="shared" si="47"/>
        <v>-2.7486235942223187</v>
      </c>
      <c r="AD406" s="17">
        <f t="shared" si="50"/>
        <v>0.002197029109908183</v>
      </c>
      <c r="AE406" s="19">
        <f t="shared" si="52"/>
        <v>1.1454455122544072</v>
      </c>
      <c r="AF406" s="23">
        <f t="shared" si="48"/>
        <v>5.080000000000009</v>
      </c>
    </row>
    <row r="407" spans="26:32" ht="18" customHeight="1">
      <c r="Z407" s="18">
        <f t="shared" si="51"/>
        <v>382</v>
      </c>
      <c r="AA407" s="19">
        <f t="shared" si="49"/>
        <v>5.093333333333343</v>
      </c>
      <c r="AB407" s="19">
        <f t="shared" si="46"/>
        <v>6.066544499895583</v>
      </c>
      <c r="AC407" s="19">
        <f t="shared" si="47"/>
        <v>-2.753329054197428</v>
      </c>
      <c r="AD407" s="17">
        <f t="shared" si="50"/>
        <v>0.0021978464566711456</v>
      </c>
      <c r="AE407" s="19">
        <f t="shared" si="52"/>
        <v>1.1476433587110784</v>
      </c>
      <c r="AF407" s="23">
        <f t="shared" si="48"/>
        <v>5.093333333333343</v>
      </c>
    </row>
    <row r="408" spans="26:32" ht="18" customHeight="1">
      <c r="Z408" s="18">
        <f t="shared" si="51"/>
        <v>383</v>
      </c>
      <c r="AA408" s="19">
        <f t="shared" si="49"/>
        <v>5.106666666666676</v>
      </c>
      <c r="AB408" s="19">
        <f t="shared" si="46"/>
        <v>6.064261752441221</v>
      </c>
      <c r="AC408" s="19">
        <f t="shared" si="47"/>
        <v>-2.758009241755306</v>
      </c>
      <c r="AD408" s="17">
        <f t="shared" si="50"/>
        <v>0.0021986737838230494</v>
      </c>
      <c r="AE408" s="19">
        <f t="shared" si="52"/>
        <v>1.1498420324949015</v>
      </c>
      <c r="AF408" s="23">
        <f t="shared" si="48"/>
        <v>5.106666666666676</v>
      </c>
    </row>
    <row r="409" spans="26:32" ht="18" customHeight="1">
      <c r="Z409" s="18">
        <f t="shared" si="51"/>
        <v>384</v>
      </c>
      <c r="AA409" s="19">
        <f t="shared" si="49"/>
        <v>5.12000000000001</v>
      </c>
      <c r="AB409" s="19">
        <f aca="true" t="shared" si="53" ref="AB409:AB472">SQRT(2*g*(2*d+AA409-2*SQRT(AA409^2+d^2))*(AA409^2+d^2)/(3*AA409^2+d^2))</f>
        <v>6.061953303940404</v>
      </c>
      <c r="AC409" s="19">
        <f aca="true" t="shared" si="54" ref="AC409:AC472">-AB409*AA409/SQRT(AA409^2+d^2)</f>
        <v>-2.7626641626791146</v>
      </c>
      <c r="AD409" s="17">
        <f t="shared" si="50"/>
        <v>0.0021995110593587665</v>
      </c>
      <c r="AE409" s="19">
        <f t="shared" si="52"/>
        <v>1.1520415435542601</v>
      </c>
      <c r="AF409" s="23">
        <f aca="true" t="shared" si="55" ref="AF409:AF472">IF(čas&gt;=AE409,AA409,0)</f>
        <v>5.12000000000001</v>
      </c>
    </row>
    <row r="410" spans="26:32" ht="18" customHeight="1">
      <c r="Z410" s="18">
        <f t="shared" si="51"/>
        <v>385</v>
      </c>
      <c r="AA410" s="19">
        <f aca="true" t="shared" si="56" ref="AA410:AA473">AA409+AA$21</f>
        <v>5.1333333333333435</v>
      </c>
      <c r="AB410" s="19">
        <f t="shared" si="53"/>
        <v>6.059619301720174</v>
      </c>
      <c r="AC410" s="19">
        <f t="shared" si="54"/>
        <v>-2.7672938231333046</v>
      </c>
      <c r="AD410" s="17">
        <f aca="true" t="shared" si="57" ref="AD410:AD473">AA$21/AB410</f>
        <v>0.002200358251804422</v>
      </c>
      <c r="AE410" s="19">
        <f t="shared" si="52"/>
        <v>1.1542419018060646</v>
      </c>
      <c r="AF410" s="23">
        <f t="shared" si="55"/>
        <v>5.1333333333333435</v>
      </c>
    </row>
    <row r="411" spans="26:32" ht="18" customHeight="1">
      <c r="Z411" s="18">
        <f aca="true" t="shared" si="58" ref="Z411:Z474">Z410+1</f>
        <v>386</v>
      </c>
      <c r="AA411" s="19">
        <f t="shared" si="56"/>
        <v>5.146666666666677</v>
      </c>
      <c r="AB411" s="19">
        <f t="shared" si="53"/>
        <v>6.057259891989635</v>
      </c>
      <c r="AC411" s="19">
        <f t="shared" si="54"/>
        <v>-2.771898229658114</v>
      </c>
      <c r="AD411" s="17">
        <f t="shared" si="57"/>
        <v>0.0022012153302132325</v>
      </c>
      <c r="AE411" s="19">
        <f aca="true" t="shared" si="59" ref="AE411:AE474">AE410+AD411</f>
        <v>1.156443117136278</v>
      </c>
      <c r="AF411" s="23">
        <f t="shared" si="55"/>
        <v>5.146666666666677</v>
      </c>
    </row>
    <row r="412" spans="26:32" ht="18" customHeight="1">
      <c r="Z412" s="18">
        <f t="shared" si="58"/>
        <v>387</v>
      </c>
      <c r="AA412" s="19">
        <f t="shared" si="56"/>
        <v>5.160000000000011</v>
      </c>
      <c r="AB412" s="19">
        <f t="shared" si="53"/>
        <v>6.0548752198459</v>
      </c>
      <c r="AC412" s="19">
        <f t="shared" si="54"/>
        <v>-2.7764773891640617</v>
      </c>
      <c r="AD412" s="17">
        <f t="shared" si="57"/>
        <v>0.002202082264161453</v>
      </c>
      <c r="AE412" s="19">
        <f t="shared" si="59"/>
        <v>1.1586451994004394</v>
      </c>
      <c r="AF412" s="23">
        <f t="shared" si="55"/>
        <v>5.160000000000011</v>
      </c>
    </row>
    <row r="413" spans="26:32" ht="18" customHeight="1">
      <c r="Z413" s="18">
        <f t="shared" si="58"/>
        <v>388</v>
      </c>
      <c r="AA413" s="19">
        <f t="shared" si="56"/>
        <v>5.173333333333344</v>
      </c>
      <c r="AB413" s="19">
        <f t="shared" si="53"/>
        <v>6.052465429280057</v>
      </c>
      <c r="AC413" s="19">
        <f t="shared" si="54"/>
        <v>-2.781031308926514</v>
      </c>
      <c r="AD413" s="17">
        <f t="shared" si="57"/>
        <v>0.0022029590237443684</v>
      </c>
      <c r="AE413" s="19">
        <f t="shared" si="59"/>
        <v>1.1608481584241839</v>
      </c>
      <c r="AF413" s="23">
        <f t="shared" si="55"/>
        <v>5.173333333333344</v>
      </c>
    </row>
    <row r="414" spans="26:32" ht="18" customHeight="1">
      <c r="Z414" s="18">
        <f t="shared" si="58"/>
        <v>389</v>
      </c>
      <c r="AA414" s="19">
        <f t="shared" si="56"/>
        <v>5.186666666666678</v>
      </c>
      <c r="AB414" s="19">
        <f t="shared" si="53"/>
        <v>6.0500306631831045</v>
      </c>
      <c r="AC414" s="19">
        <f t="shared" si="54"/>
        <v>-2.785559996580288</v>
      </c>
      <c r="AD414" s="17">
        <f t="shared" si="57"/>
        <v>0.0022038455795723626</v>
      </c>
      <c r="AE414" s="19">
        <f t="shared" si="59"/>
        <v>1.1630520040037562</v>
      </c>
      <c r="AF414" s="23">
        <f t="shared" si="55"/>
        <v>5.186666666666678</v>
      </c>
    </row>
    <row r="415" spans="26:32" ht="18" customHeight="1">
      <c r="Z415" s="18">
        <f t="shared" si="58"/>
        <v>390</v>
      </c>
      <c r="AA415" s="19">
        <f t="shared" si="56"/>
        <v>5.200000000000012</v>
      </c>
      <c r="AB415" s="19">
        <f t="shared" si="53"/>
        <v>6.047571063351835</v>
      </c>
      <c r="AC415" s="19">
        <f t="shared" si="54"/>
        <v>-2.7900634601142804</v>
      </c>
      <c r="AD415" s="17">
        <f t="shared" si="57"/>
        <v>0.0022047419027670595</v>
      </c>
      <c r="AE415" s="19">
        <f t="shared" si="59"/>
        <v>1.1652567459065233</v>
      </c>
      <c r="AF415" s="23">
        <f t="shared" si="55"/>
        <v>5.200000000000012</v>
      </c>
    </row>
    <row r="416" spans="26:32" ht="18" customHeight="1">
      <c r="Z416" s="18">
        <f t="shared" si="58"/>
        <v>391</v>
      </c>
      <c r="AA416" s="19">
        <f t="shared" si="56"/>
        <v>5.213333333333345</v>
      </c>
      <c r="AB416" s="19">
        <f t="shared" si="53"/>
        <v>6.0450867704947235</v>
      </c>
      <c r="AC416" s="19">
        <f t="shared" si="54"/>
        <v>-2.7945417078661587</v>
      </c>
      <c r="AD416" s="17">
        <f t="shared" si="57"/>
        <v>0.0022056479649575234</v>
      </c>
      <c r="AE416" s="19">
        <f t="shared" si="59"/>
        <v>1.1674623938714808</v>
      </c>
      <c r="AF416" s="23">
        <f t="shared" si="55"/>
        <v>5.213333333333345</v>
      </c>
    </row>
    <row r="417" spans="26:32" ht="18" customHeight="1">
      <c r="Z417" s="18">
        <f t="shared" si="58"/>
        <v>392</v>
      </c>
      <c r="AA417" s="19">
        <f t="shared" si="56"/>
        <v>5.226666666666679</v>
      </c>
      <c r="AB417" s="19">
        <f t="shared" si="53"/>
        <v>6.042577924237743</v>
      </c>
      <c r="AC417" s="19">
        <f t="shared" si="54"/>
        <v>-2.798994748517069</v>
      </c>
      <c r="AD417" s="17">
        <f t="shared" si="57"/>
        <v>0.002206563738276541</v>
      </c>
      <c r="AE417" s="19">
        <f t="shared" si="59"/>
        <v>1.1696689576097572</v>
      </c>
      <c r="AF417" s="23">
        <f t="shared" si="55"/>
        <v>5.226666666666679</v>
      </c>
    </row>
    <row r="418" spans="26:32" ht="18" customHeight="1">
      <c r="Z418" s="18">
        <f t="shared" si="58"/>
        <v>393</v>
      </c>
      <c r="AA418" s="19">
        <f t="shared" si="56"/>
        <v>5.240000000000013</v>
      </c>
      <c r="AB418" s="19">
        <f t="shared" si="53"/>
        <v>6.040044663130192</v>
      </c>
      <c r="AC418" s="19">
        <f t="shared" si="54"/>
        <v>-2.8034225910864037</v>
      </c>
      <c r="AD418" s="17">
        <f t="shared" si="57"/>
        <v>0.0022074891953569546</v>
      </c>
      <c r="AE418" s="19">
        <f t="shared" si="59"/>
        <v>1.1718764468051142</v>
      </c>
      <c r="AF418" s="23">
        <f t="shared" si="55"/>
        <v>5.240000000000013</v>
      </c>
    </row>
    <row r="419" spans="26:32" ht="18" customHeight="1">
      <c r="Z419" s="18">
        <f t="shared" si="58"/>
        <v>394</v>
      </c>
      <c r="AA419" s="19">
        <f t="shared" si="56"/>
        <v>5.253333333333346</v>
      </c>
      <c r="AB419" s="19">
        <f t="shared" si="53"/>
        <v>6.037487124650478</v>
      </c>
      <c r="AC419" s="19">
        <f t="shared" si="54"/>
        <v>-2.8078252449265966</v>
      </c>
      <c r="AD419" s="17">
        <f t="shared" si="57"/>
        <v>0.002208424309328068</v>
      </c>
      <c r="AE419" s="19">
        <f t="shared" si="59"/>
        <v>1.1740848711144423</v>
      </c>
      <c r="AF419" s="23">
        <f t="shared" si="55"/>
        <v>5.253333333333346</v>
      </c>
    </row>
    <row r="420" spans="26:32" ht="18" customHeight="1">
      <c r="Z420" s="18">
        <f t="shared" si="58"/>
        <v>395</v>
      </c>
      <c r="AA420" s="19">
        <f t="shared" si="56"/>
        <v>5.26666666666668</v>
      </c>
      <c r="AB420" s="19">
        <f t="shared" si="53"/>
        <v>6.034905445211882</v>
      </c>
      <c r="AC420" s="19">
        <f t="shared" si="54"/>
        <v>-2.8122027197179715</v>
      </c>
      <c r="AD420" s="17">
        <f t="shared" si="57"/>
        <v>0.0022093690538121115</v>
      </c>
      <c r="AE420" s="19">
        <f t="shared" si="59"/>
        <v>1.1762942401682543</v>
      </c>
      <c r="AF420" s="23">
        <f t="shared" si="55"/>
        <v>5.26666666666668</v>
      </c>
    </row>
    <row r="421" spans="26:32" ht="18" customHeight="1">
      <c r="Z421" s="18">
        <f t="shared" si="58"/>
        <v>396</v>
      </c>
      <c r="AA421" s="19">
        <f t="shared" si="56"/>
        <v>5.280000000000014</v>
      </c>
      <c r="AB421" s="19">
        <f t="shared" si="53"/>
        <v>6.032299760168267</v>
      </c>
      <c r="AC421" s="19">
        <f t="shared" si="54"/>
        <v>-2.8165550254636096</v>
      </c>
      <c r="AD421" s="17">
        <f t="shared" si="57"/>
        <v>0.0022103234029207807</v>
      </c>
      <c r="AE421" s="19">
        <f t="shared" si="59"/>
        <v>1.178504563571175</v>
      </c>
      <c r="AF421" s="23">
        <f t="shared" si="55"/>
        <v>5.280000000000014</v>
      </c>
    </row>
    <row r="422" spans="26:32" ht="18" customHeight="1">
      <c r="Z422" s="18">
        <f t="shared" si="58"/>
        <v>397</v>
      </c>
      <c r="AA422" s="19">
        <f t="shared" si="56"/>
        <v>5.293333333333347</v>
      </c>
      <c r="AB422" s="19">
        <f t="shared" si="53"/>
        <v>6.029670203819784</v>
      </c>
      <c r="AC422" s="19">
        <f t="shared" si="54"/>
        <v>-2.820882172484267</v>
      </c>
      <c r="AD422" s="17">
        <f t="shared" si="57"/>
        <v>0.0022112873312518312</v>
      </c>
      <c r="AE422" s="19">
        <f t="shared" si="59"/>
        <v>1.180715850902427</v>
      </c>
      <c r="AF422" s="23">
        <f t="shared" si="55"/>
        <v>5.293333333333347</v>
      </c>
    </row>
    <row r="423" spans="26:32" ht="18" customHeight="1">
      <c r="Z423" s="18">
        <f t="shared" si="58"/>
        <v>398</v>
      </c>
      <c r="AA423" s="19">
        <f t="shared" si="56"/>
        <v>5.306666666666681</v>
      </c>
      <c r="AB423" s="19">
        <f t="shared" si="53"/>
        <v>6.027016909418566</v>
      </c>
      <c r="AC423" s="19">
        <f t="shared" si="54"/>
        <v>-2.8251841714133485</v>
      </c>
      <c r="AD423" s="17">
        <f t="shared" si="57"/>
        <v>0.0022122608138857233</v>
      </c>
      <c r="AE423" s="19">
        <f t="shared" si="59"/>
        <v>1.1829281117163126</v>
      </c>
      <c r="AF423" s="23">
        <f t="shared" si="55"/>
        <v>5.306666666666681</v>
      </c>
    </row>
    <row r="424" spans="26:32" ht="18" customHeight="1">
      <c r="Z424" s="18">
        <f t="shared" si="58"/>
        <v>399</v>
      </c>
      <c r="AA424" s="19">
        <f t="shared" si="56"/>
        <v>5.3200000000000145</v>
      </c>
      <c r="AB424" s="19">
        <f t="shared" si="53"/>
        <v>6.024340009174349</v>
      </c>
      <c r="AC424" s="19">
        <f t="shared" si="54"/>
        <v>-2.8294610331918855</v>
      </c>
      <c r="AD424" s="17">
        <f t="shared" si="57"/>
        <v>0.002213243826382353</v>
      </c>
      <c r="AE424" s="19">
        <f t="shared" si="59"/>
        <v>1.185141355542695</v>
      </c>
      <c r="AF424" s="23">
        <f t="shared" si="55"/>
        <v>5.3200000000000145</v>
      </c>
    </row>
    <row r="425" spans="26:32" ht="18" customHeight="1">
      <c r="Z425" s="18">
        <f t="shared" si="58"/>
        <v>400</v>
      </c>
      <c r="AA425" s="19">
        <f t="shared" si="56"/>
        <v>5.333333333333348</v>
      </c>
      <c r="AB425" s="19">
        <f t="shared" si="53"/>
        <v>6.0216396342600955</v>
      </c>
      <c r="AC425" s="19">
        <f t="shared" si="54"/>
        <v>-2.8337127690635806</v>
      </c>
      <c r="AD425" s="17">
        <f t="shared" si="57"/>
        <v>0.002214236344777822</v>
      </c>
      <c r="AE425" s="19">
        <f t="shared" si="59"/>
        <v>1.187355591887473</v>
      </c>
      <c r="AF425" s="23">
        <f t="shared" si="55"/>
        <v>5.333333333333348</v>
      </c>
    </row>
    <row r="426" spans="26:32" ht="18" customHeight="1">
      <c r="Z426" s="18">
        <f t="shared" si="58"/>
        <v>401</v>
      </c>
      <c r="AA426" s="19">
        <f t="shared" si="56"/>
        <v>5.346666666666682</v>
      </c>
      <c r="AB426" s="19">
        <f t="shared" si="53"/>
        <v>6.01891591481759</v>
      </c>
      <c r="AC426" s="19">
        <f t="shared" si="54"/>
        <v>-2.8379393905698778</v>
      </c>
      <c r="AD426" s="17">
        <f t="shared" si="57"/>
        <v>0.0022152383455812763</v>
      </c>
      <c r="AE426" s="19">
        <f t="shared" si="59"/>
        <v>1.1895708302330543</v>
      </c>
      <c r="AF426" s="23">
        <f t="shared" si="55"/>
        <v>5.346666666666682</v>
      </c>
    </row>
    <row r="427" spans="26:32" ht="18" customHeight="1">
      <c r="Z427" s="18">
        <f t="shared" si="58"/>
        <v>402</v>
      </c>
      <c r="AA427" s="19">
        <f t="shared" si="56"/>
        <v>5.360000000000015</v>
      </c>
      <c r="AB427" s="19">
        <f t="shared" si="53"/>
        <v>6.016168979962995</v>
      </c>
      <c r="AC427" s="19">
        <f t="shared" si="54"/>
        <v>-2.8421409095450745</v>
      </c>
      <c r="AD427" s="17">
        <f t="shared" si="57"/>
        <v>0.002216249805771803</v>
      </c>
      <c r="AE427" s="19">
        <f t="shared" si="59"/>
        <v>1.1917870800388262</v>
      </c>
      <c r="AF427" s="23">
        <f t="shared" si="55"/>
        <v>5.360000000000015</v>
      </c>
    </row>
    <row r="428" spans="26:32" ht="18" customHeight="1">
      <c r="Z428" s="18">
        <f t="shared" si="58"/>
        <v>403</v>
      </c>
      <c r="AA428" s="19">
        <f t="shared" si="56"/>
        <v>5.373333333333349</v>
      </c>
      <c r="AB428" s="19">
        <f t="shared" si="53"/>
        <v>6.013398957792395</v>
      </c>
      <c r="AC428" s="19">
        <f t="shared" si="54"/>
        <v>-2.846317338111477</v>
      </c>
      <c r="AD428" s="17">
        <f t="shared" si="57"/>
        <v>0.0022172707027953774</v>
      </c>
      <c r="AE428" s="19">
        <f t="shared" si="59"/>
        <v>1.1940043507416216</v>
      </c>
      <c r="AF428" s="23">
        <f t="shared" si="55"/>
        <v>5.373333333333349</v>
      </c>
    </row>
    <row r="429" spans="26:32" ht="18" customHeight="1">
      <c r="Z429" s="18">
        <f t="shared" si="58"/>
        <v>404</v>
      </c>
      <c r="AA429" s="19">
        <f t="shared" si="56"/>
        <v>5.386666666666683</v>
      </c>
      <c r="AB429" s="19">
        <f t="shared" si="53"/>
        <v>6.010605975387294</v>
      </c>
      <c r="AC429" s="19">
        <f t="shared" si="54"/>
        <v>-2.8504686886745785</v>
      </c>
      <c r="AD429" s="17">
        <f t="shared" si="57"/>
        <v>0.0022183010145618806</v>
      </c>
      <c r="AE429" s="19">
        <f t="shared" si="59"/>
        <v>1.1962226517561834</v>
      </c>
      <c r="AF429" s="23">
        <f t="shared" si="55"/>
        <v>5.386666666666683</v>
      </c>
    </row>
    <row r="430" spans="26:32" ht="18" customHeight="1">
      <c r="Z430" s="18">
        <f t="shared" si="58"/>
        <v>405</v>
      </c>
      <c r="AA430" s="19">
        <f t="shared" si="56"/>
        <v>5.400000000000016</v>
      </c>
      <c r="AB430" s="19">
        <f t="shared" si="53"/>
        <v>6.0077901588200975</v>
      </c>
      <c r="AC430" s="19">
        <f t="shared" si="54"/>
        <v>-2.8545949739182923</v>
      </c>
      <c r="AD430" s="17">
        <f t="shared" si="57"/>
        <v>0.002219340719442162</v>
      </c>
      <c r="AE430" s="19">
        <f t="shared" si="59"/>
        <v>1.1984419924756256</v>
      </c>
      <c r="AF430" s="23">
        <f t="shared" si="55"/>
        <v>5.400000000000016</v>
      </c>
    </row>
    <row r="431" spans="26:32" ht="18" customHeight="1">
      <c r="Z431" s="18">
        <f t="shared" si="58"/>
        <v>406</v>
      </c>
      <c r="AA431" s="19">
        <f t="shared" si="56"/>
        <v>5.41333333333335</v>
      </c>
      <c r="AB431" s="19">
        <f t="shared" si="53"/>
        <v>6.004951633159565</v>
      </c>
      <c r="AC431" s="19">
        <f t="shared" si="54"/>
        <v>-2.8586962068002073</v>
      </c>
      <c r="AD431" s="17">
        <f t="shared" si="57"/>
        <v>0.0022203897962651646</v>
      </c>
      <c r="AE431" s="19">
        <f t="shared" si="59"/>
        <v>1.2006623822718907</v>
      </c>
      <c r="AF431" s="23">
        <f t="shared" si="55"/>
        <v>5.41333333333335</v>
      </c>
    </row>
    <row r="432" spans="26:32" ht="18" customHeight="1">
      <c r="Z432" s="18">
        <f t="shared" si="58"/>
        <v>407</v>
      </c>
      <c r="AA432" s="19">
        <f t="shared" si="56"/>
        <v>5.426666666666684</v>
      </c>
      <c r="AB432" s="19">
        <f t="shared" si="53"/>
        <v>6.00209052247626</v>
      </c>
      <c r="AC432" s="19">
        <f t="shared" si="54"/>
        <v>-2.8627724005469073</v>
      </c>
      <c r="AD432" s="17">
        <f t="shared" si="57"/>
        <v>0.0022214482243150925</v>
      </c>
      <c r="AE432" s="19">
        <f t="shared" si="59"/>
        <v>1.2028838304962057</v>
      </c>
      <c r="AF432" s="23">
        <f t="shared" si="55"/>
        <v>5.426666666666684</v>
      </c>
    </row>
    <row r="433" spans="26:32" ht="18" customHeight="1">
      <c r="Z433" s="18">
        <f t="shared" si="58"/>
        <v>408</v>
      </c>
      <c r="AA433" s="19">
        <f t="shared" si="56"/>
        <v>5.440000000000017</v>
      </c>
      <c r="AB433" s="19">
        <f t="shared" si="53"/>
        <v>5.9992069498479</v>
      </c>
      <c r="AC433" s="19">
        <f t="shared" si="54"/>
        <v>-2.8668235686492785</v>
      </c>
      <c r="AD433" s="17">
        <f t="shared" si="57"/>
        <v>0.00222251598332866</v>
      </c>
      <c r="AE433" s="19">
        <f t="shared" si="59"/>
        <v>1.2051063464795344</v>
      </c>
      <c r="AF433" s="23">
        <f t="shared" si="55"/>
        <v>5.440000000000017</v>
      </c>
    </row>
    <row r="434" spans="26:32" ht="18" customHeight="1">
      <c r="Z434" s="18">
        <f t="shared" si="58"/>
        <v>409</v>
      </c>
      <c r="AA434" s="19">
        <f t="shared" si="56"/>
        <v>5.453333333333351</v>
      </c>
      <c r="AB434" s="19">
        <f t="shared" si="53"/>
        <v>5.99630103736476</v>
      </c>
      <c r="AC434" s="19">
        <f t="shared" si="54"/>
        <v>-2.8708497248579046</v>
      </c>
      <c r="AD434" s="17">
        <f t="shared" si="57"/>
        <v>0.0022235930534923636</v>
      </c>
      <c r="AE434" s="19">
        <f t="shared" si="59"/>
        <v>1.2073299395330268</v>
      </c>
      <c r="AF434" s="23">
        <f t="shared" si="55"/>
        <v>5.453333333333351</v>
      </c>
    </row>
    <row r="435" spans="26:32" ht="18" customHeight="1">
      <c r="Z435" s="18">
        <f t="shared" si="58"/>
        <v>410</v>
      </c>
      <c r="AA435" s="19">
        <f t="shared" si="56"/>
        <v>5.4666666666666845</v>
      </c>
      <c r="AB435" s="19">
        <f t="shared" si="53"/>
        <v>5.993372906135033</v>
      </c>
      <c r="AC435" s="19">
        <f t="shared" si="54"/>
        <v>-2.8748508831784814</v>
      </c>
      <c r="AD435" s="17">
        <f t="shared" si="57"/>
        <v>0.002224679415439819</v>
      </c>
      <c r="AE435" s="19">
        <f t="shared" si="59"/>
        <v>1.2095546189484667</v>
      </c>
      <c r="AF435" s="23">
        <f t="shared" si="55"/>
        <v>5.4666666666666845</v>
      </c>
    </row>
    <row r="436" spans="26:32" ht="18" customHeight="1">
      <c r="Z436" s="18">
        <f t="shared" si="58"/>
        <v>411</v>
      </c>
      <c r="AA436" s="19">
        <f t="shared" si="56"/>
        <v>5.480000000000018</v>
      </c>
      <c r="AB436" s="19">
        <f t="shared" si="53"/>
        <v>5.990422676290105</v>
      </c>
      <c r="AC436" s="19">
        <f t="shared" si="54"/>
        <v>-2.878827057867247</v>
      </c>
      <c r="AD436" s="17">
        <f t="shared" si="57"/>
        <v>0.002225775050249163</v>
      </c>
      <c r="AE436" s="19">
        <f t="shared" si="59"/>
        <v>1.211780393998716</v>
      </c>
      <c r="AF436" s="23">
        <f t="shared" si="55"/>
        <v>5.480000000000018</v>
      </c>
    </row>
    <row r="437" spans="26:32" ht="18" customHeight="1">
      <c r="Z437" s="18">
        <f t="shared" si="58"/>
        <v>412</v>
      </c>
      <c r="AA437" s="19">
        <f t="shared" si="56"/>
        <v>5.493333333333352</v>
      </c>
      <c r="AB437" s="19">
        <f t="shared" si="53"/>
        <v>5.987450466989876</v>
      </c>
      <c r="AC437" s="19">
        <f t="shared" si="54"/>
        <v>-2.8827782634264767</v>
      </c>
      <c r="AD437" s="17">
        <f t="shared" si="57"/>
        <v>0.0022268799394404874</v>
      </c>
      <c r="AE437" s="19">
        <f t="shared" si="59"/>
        <v>1.2140072739381564</v>
      </c>
      <c r="AF437" s="23">
        <f t="shared" si="55"/>
        <v>5.493333333333352</v>
      </c>
    </row>
    <row r="438" spans="26:32" ht="18" customHeight="1">
      <c r="Z438" s="18">
        <f t="shared" si="58"/>
        <v>413</v>
      </c>
      <c r="AA438" s="19">
        <f t="shared" si="56"/>
        <v>5.5066666666666855</v>
      </c>
      <c r="AB438" s="19">
        <f t="shared" si="53"/>
        <v>5.98445639642801</v>
      </c>
      <c r="AC438" s="19">
        <f t="shared" si="54"/>
        <v>-2.8867045146</v>
      </c>
      <c r="AD438" s="17">
        <f t="shared" si="57"/>
        <v>0.0022279940649733375</v>
      </c>
      <c r="AE438" s="19">
        <f t="shared" si="59"/>
        <v>1.2162352680031299</v>
      </c>
      <c r="AF438" s="23">
        <f t="shared" si="55"/>
        <v>5.5066666666666855</v>
      </c>
    </row>
    <row r="439" spans="26:32" ht="18" customHeight="1">
      <c r="Z439" s="18">
        <f t="shared" si="58"/>
        <v>414</v>
      </c>
      <c r="AA439" s="19">
        <f t="shared" si="56"/>
        <v>5.520000000000019</v>
      </c>
      <c r="AB439" s="19">
        <f t="shared" si="53"/>
        <v>5.981440581837176</v>
      </c>
      <c r="AC439" s="19">
        <f t="shared" si="54"/>
        <v>-2.8906058263687546</v>
      </c>
      <c r="AD439" s="17">
        <f t="shared" si="57"/>
        <v>0.002229117409244255</v>
      </c>
      <c r="AE439" s="19">
        <f t="shared" si="59"/>
        <v>1.2184643854123742</v>
      </c>
      <c r="AF439" s="23">
        <f t="shared" si="55"/>
        <v>5.520000000000019</v>
      </c>
    </row>
    <row r="440" spans="26:32" ht="18" customHeight="1">
      <c r="Z440" s="18">
        <f t="shared" si="58"/>
        <v>415</v>
      </c>
      <c r="AA440" s="19">
        <f t="shared" si="56"/>
        <v>5.533333333333353</v>
      </c>
      <c r="AB440" s="19">
        <f t="shared" si="53"/>
        <v>5.978403139494272</v>
      </c>
      <c r="AC440" s="19">
        <f t="shared" si="54"/>
        <v>-2.894482213946389</v>
      </c>
      <c r="AD440" s="17">
        <f t="shared" si="57"/>
        <v>0.0022302499550843663</v>
      </c>
      <c r="AE440" s="19">
        <f t="shared" si="59"/>
        <v>1.2206946353674586</v>
      </c>
      <c r="AF440" s="23">
        <f t="shared" si="55"/>
        <v>5.533333333333353</v>
      </c>
    </row>
    <row r="441" spans="26:32" ht="18" customHeight="1">
      <c r="Z441" s="18">
        <f t="shared" si="58"/>
        <v>416</v>
      </c>
      <c r="AA441" s="19">
        <f t="shared" si="56"/>
        <v>5.546666666666686</v>
      </c>
      <c r="AB441" s="19">
        <f t="shared" si="53"/>
        <v>5.975344184725574</v>
      </c>
      <c r="AC441" s="19">
        <f t="shared" si="54"/>
        <v>-2.8983336927748655</v>
      </c>
      <c r="AD441" s="17">
        <f t="shared" si="57"/>
        <v>0.0022313916857570415</v>
      </c>
      <c r="AE441" s="19">
        <f t="shared" si="59"/>
        <v>1.2229260270532156</v>
      </c>
      <c r="AF441" s="23">
        <f t="shared" si="55"/>
        <v>5.546666666666686</v>
      </c>
    </row>
    <row r="442" spans="26:32" ht="18" customHeight="1">
      <c r="Z442" s="18">
        <f t="shared" si="58"/>
        <v>417</v>
      </c>
      <c r="AA442" s="19">
        <f t="shared" si="56"/>
        <v>5.56000000000002</v>
      </c>
      <c r="AB442" s="19">
        <f t="shared" si="53"/>
        <v>5.972263831911918</v>
      </c>
      <c r="AC442" s="19">
        <f t="shared" si="54"/>
        <v>-2.902160278520142</v>
      </c>
      <c r="AD442" s="17">
        <f t="shared" si="57"/>
        <v>0.002232542584955577</v>
      </c>
      <c r="AE442" s="19">
        <f t="shared" si="59"/>
        <v>1.2251585696381713</v>
      </c>
      <c r="AF442" s="23">
        <f t="shared" si="55"/>
        <v>5.56000000000002</v>
      </c>
    </row>
    <row r="443" spans="26:32" ht="18" customHeight="1">
      <c r="Z443" s="18">
        <f t="shared" si="58"/>
        <v>418</v>
      </c>
      <c r="AA443" s="19">
        <f t="shared" si="56"/>
        <v>5.573333333333354</v>
      </c>
      <c r="AB443" s="19">
        <f t="shared" si="53"/>
        <v>5.969162194493826</v>
      </c>
      <c r="AC443" s="19">
        <f t="shared" si="54"/>
        <v>-2.905961987067859</v>
      </c>
      <c r="AD443" s="17">
        <f t="shared" si="57"/>
        <v>0.002233702636800938</v>
      </c>
      <c r="AE443" s="19">
        <f t="shared" si="59"/>
        <v>1.2273922722749722</v>
      </c>
      <c r="AF443" s="23">
        <f t="shared" si="55"/>
        <v>5.573333333333354</v>
      </c>
    </row>
    <row r="444" spans="26:32" ht="18" customHeight="1">
      <c r="Z444" s="18">
        <f t="shared" si="58"/>
        <v>419</v>
      </c>
      <c r="AA444" s="19">
        <f t="shared" si="56"/>
        <v>5.586666666666687</v>
      </c>
      <c r="AB444" s="19">
        <f t="shared" si="53"/>
        <v>5.966039384976606</v>
      </c>
      <c r="AC444" s="19">
        <f t="shared" si="54"/>
        <v>-2.9097388345190764</v>
      </c>
      <c r="AD444" s="17">
        <f t="shared" si="57"/>
        <v>0.00223487182583955</v>
      </c>
      <c r="AE444" s="19">
        <f t="shared" si="59"/>
        <v>1.2296271441008118</v>
      </c>
      <c r="AF444" s="23">
        <f t="shared" si="55"/>
        <v>5.586666666666687</v>
      </c>
    </row>
    <row r="445" spans="26:32" ht="18" customHeight="1">
      <c r="Z445" s="18">
        <f t="shared" si="58"/>
        <v>420</v>
      </c>
      <c r="AA445" s="19">
        <f t="shared" si="56"/>
        <v>5.600000000000021</v>
      </c>
      <c r="AB445" s="19">
        <f t="shared" si="53"/>
        <v>5.962895514935422</v>
      </c>
      <c r="AC445" s="19">
        <f t="shared" si="54"/>
        <v>-2.9134908371860333</v>
      </c>
      <c r="AD445" s="17">
        <f t="shared" si="57"/>
        <v>0.0022360501370411374</v>
      </c>
      <c r="AE445" s="19">
        <f t="shared" si="59"/>
        <v>1.2318631942378528</v>
      </c>
      <c r="AF445" s="23">
        <f t="shared" si="55"/>
        <v>5.600000000000021</v>
      </c>
    </row>
    <row r="446" spans="26:32" ht="18" customHeight="1">
      <c r="Z446" s="18">
        <f t="shared" si="58"/>
        <v>421</v>
      </c>
      <c r="AA446" s="19">
        <f t="shared" si="56"/>
        <v>5.613333333333355</v>
      </c>
      <c r="AB446" s="19">
        <f t="shared" si="53"/>
        <v>5.9597306950203475</v>
      </c>
      <c r="AC446" s="19">
        <f t="shared" si="54"/>
        <v>-2.917218011587948</v>
      </c>
      <c r="AD446" s="17">
        <f t="shared" si="57"/>
        <v>0.0022372375557966066</v>
      </c>
      <c r="AE446" s="19">
        <f t="shared" si="59"/>
        <v>1.2341004317936495</v>
      </c>
      <c r="AF446" s="23">
        <f t="shared" si="55"/>
        <v>5.613333333333355</v>
      </c>
    </row>
    <row r="447" spans="26:32" ht="18" customHeight="1">
      <c r="Z447" s="18">
        <f t="shared" si="58"/>
        <v>422</v>
      </c>
      <c r="AA447" s="19">
        <f t="shared" si="56"/>
        <v>5.626666666666688</v>
      </c>
      <c r="AB447" s="19">
        <f t="shared" si="53"/>
        <v>5.956545034961396</v>
      </c>
      <c r="AC447" s="19">
        <f t="shared" si="54"/>
        <v>-2.92092037444686</v>
      </c>
      <c r="AD447" s="17">
        <f t="shared" si="57"/>
        <v>0.0022384340679159737</v>
      </c>
      <c r="AE447" s="19">
        <f t="shared" si="59"/>
        <v>1.2363388658615655</v>
      </c>
      <c r="AF447" s="23">
        <f t="shared" si="55"/>
        <v>5.626666666666688</v>
      </c>
    </row>
    <row r="448" spans="26:32" ht="18" customHeight="1">
      <c r="Z448" s="18">
        <f t="shared" si="58"/>
        <v>423</v>
      </c>
      <c r="AA448" s="19">
        <f t="shared" si="56"/>
        <v>5.640000000000022</v>
      </c>
      <c r="AB448" s="19">
        <f t="shared" si="53"/>
        <v>5.953338643573503</v>
      </c>
      <c r="AC448" s="19">
        <f t="shared" si="54"/>
        <v>-2.9245979426834845</v>
      </c>
      <c r="AD448" s="17">
        <f t="shared" si="57"/>
        <v>0.002239639659626346</v>
      </c>
      <c r="AE448" s="19">
        <f t="shared" si="59"/>
        <v>1.2385785055211918</v>
      </c>
      <c r="AF448" s="23">
        <f t="shared" si="55"/>
        <v>5.640000000000022</v>
      </c>
    </row>
    <row r="449" spans="26:32" ht="18" customHeight="1">
      <c r="Z449" s="18">
        <f t="shared" si="58"/>
        <v>424</v>
      </c>
      <c r="AA449" s="19">
        <f t="shared" si="56"/>
        <v>5.6533333333333555</v>
      </c>
      <c r="AB449" s="19">
        <f t="shared" si="53"/>
        <v>5.950111628761504</v>
      </c>
      <c r="AC449" s="19">
        <f t="shared" si="54"/>
        <v>-2.928250733413125</v>
      </c>
      <c r="AD449" s="17">
        <f t="shared" si="57"/>
        <v>0.0022408543175699417</v>
      </c>
      <c r="AE449" s="19">
        <f t="shared" si="59"/>
        <v>1.2408193598387618</v>
      </c>
      <c r="AF449" s="23">
        <f t="shared" si="55"/>
        <v>5.6533333333333555</v>
      </c>
    </row>
    <row r="450" spans="26:32" ht="18" customHeight="1">
      <c r="Z450" s="18">
        <f t="shared" si="58"/>
        <v>425</v>
      </c>
      <c r="AA450" s="19">
        <f t="shared" si="56"/>
        <v>5.666666666666689</v>
      </c>
      <c r="AB450" s="19">
        <f t="shared" si="53"/>
        <v>5.946864097525062</v>
      </c>
      <c r="AC450" s="19">
        <f t="shared" si="54"/>
        <v>-2.9318787639415964</v>
      </c>
      <c r="AD450" s="17">
        <f t="shared" si="57"/>
        <v>0.002242078028802161</v>
      </c>
      <c r="AE450" s="19">
        <f t="shared" si="59"/>
        <v>1.243061437867564</v>
      </c>
      <c r="AF450" s="23">
        <f t="shared" si="55"/>
        <v>5.666666666666689</v>
      </c>
    </row>
    <row r="451" spans="26:32" ht="18" customHeight="1">
      <c r="Z451" s="18">
        <f t="shared" si="58"/>
        <v>426</v>
      </c>
      <c r="AA451" s="19">
        <f t="shared" si="56"/>
        <v>5.680000000000023</v>
      </c>
      <c r="AB451" s="19">
        <f t="shared" si="53"/>
        <v>5.9435961559636175</v>
      </c>
      <c r="AC451" s="19">
        <f t="shared" si="54"/>
        <v>-2.935482051761208</v>
      </c>
      <c r="AD451" s="17">
        <f t="shared" si="57"/>
        <v>0.0022433107807896886</v>
      </c>
      <c r="AE451" s="19">
        <f t="shared" si="59"/>
        <v>1.2453047486483537</v>
      </c>
      <c r="AF451" s="23">
        <f t="shared" si="55"/>
        <v>5.680000000000023</v>
      </c>
    </row>
    <row r="452" spans="26:32" ht="18" customHeight="1">
      <c r="Z452" s="18">
        <f t="shared" si="58"/>
        <v>427</v>
      </c>
      <c r="AA452" s="19">
        <f t="shared" si="56"/>
        <v>5.6933333333333564</v>
      </c>
      <c r="AB452" s="19">
        <f t="shared" si="53"/>
        <v>5.940307909281242</v>
      </c>
      <c r="AC452" s="19">
        <f t="shared" si="54"/>
        <v>-2.939060614546749</v>
      </c>
      <c r="AD452" s="17">
        <f t="shared" si="57"/>
        <v>0.00224455256140866</v>
      </c>
      <c r="AE452" s="19">
        <f t="shared" si="59"/>
        <v>1.2475493012097625</v>
      </c>
      <c r="AF452" s="23">
        <f t="shared" si="55"/>
        <v>5.6933333333333564</v>
      </c>
    </row>
    <row r="453" spans="26:32" ht="18" customHeight="1">
      <c r="Z453" s="18">
        <f t="shared" si="58"/>
        <v>428</v>
      </c>
      <c r="AA453" s="19">
        <f t="shared" si="56"/>
        <v>5.70666666666669</v>
      </c>
      <c r="AB453" s="19">
        <f t="shared" si="53"/>
        <v>5.936999461791519</v>
      </c>
      <c r="AC453" s="19">
        <f t="shared" si="54"/>
        <v>-2.94261447015153</v>
      </c>
      <c r="AD453" s="17">
        <f t="shared" si="57"/>
        <v>0.0022458033589428583</v>
      </c>
      <c r="AE453" s="19">
        <f t="shared" si="59"/>
        <v>1.2497951045687052</v>
      </c>
      <c r="AF453" s="23">
        <f t="shared" si="55"/>
        <v>5.70666666666669</v>
      </c>
    </row>
    <row r="454" spans="26:32" ht="18" customHeight="1">
      <c r="Z454" s="18">
        <f t="shared" si="58"/>
        <v>429</v>
      </c>
      <c r="AA454" s="19">
        <f t="shared" si="56"/>
        <v>5.720000000000024</v>
      </c>
      <c r="AB454" s="19">
        <f t="shared" si="53"/>
        <v>5.933670916922366</v>
      </c>
      <c r="AC454" s="19">
        <f t="shared" si="54"/>
        <v>-2.9461436366034386</v>
      </c>
      <c r="AD454" s="17">
        <f t="shared" si="57"/>
        <v>0.00224706316208196</v>
      </c>
      <c r="AE454" s="19">
        <f t="shared" si="59"/>
        <v>1.2520421677307871</v>
      </c>
      <c r="AF454" s="23">
        <f t="shared" si="55"/>
        <v>5.720000000000024</v>
      </c>
    </row>
    <row r="455" spans="26:32" ht="18" customHeight="1">
      <c r="Z455" s="18">
        <f t="shared" si="58"/>
        <v>430</v>
      </c>
      <c r="AA455" s="19">
        <f t="shared" si="56"/>
        <v>5.733333333333357</v>
      </c>
      <c r="AB455" s="19">
        <f t="shared" si="53"/>
        <v>5.930322377220862</v>
      </c>
      <c r="AC455" s="19">
        <f t="shared" si="54"/>
        <v>-2.9496481321010486</v>
      </c>
      <c r="AD455" s="17">
        <f t="shared" si="57"/>
        <v>0.002248331959919818</v>
      </c>
      <c r="AE455" s="19">
        <f t="shared" si="59"/>
        <v>1.254290499690707</v>
      </c>
      <c r="AF455" s="23">
        <f t="shared" si="55"/>
        <v>5.733333333333357</v>
      </c>
    </row>
    <row r="456" spans="26:32" ht="18" customHeight="1">
      <c r="Z456" s="18">
        <f t="shared" si="58"/>
        <v>431</v>
      </c>
      <c r="AA456" s="19">
        <f t="shared" si="56"/>
        <v>5.746666666666691</v>
      </c>
      <c r="AB456" s="19">
        <f t="shared" si="53"/>
        <v>5.926953944358033</v>
      </c>
      <c r="AC456" s="19">
        <f t="shared" si="54"/>
        <v>-2.95312797500975</v>
      </c>
      <c r="AD456" s="17">
        <f t="shared" si="57"/>
        <v>0.0022496097419527883</v>
      </c>
      <c r="AE456" s="19">
        <f t="shared" si="59"/>
        <v>1.2565401094326598</v>
      </c>
      <c r="AF456" s="23">
        <f t="shared" si="55"/>
        <v>5.746666666666691</v>
      </c>
    </row>
    <row r="457" spans="26:32" ht="18" customHeight="1">
      <c r="Z457" s="18">
        <f t="shared" si="58"/>
        <v>432</v>
      </c>
      <c r="AA457" s="19">
        <f t="shared" si="56"/>
        <v>5.760000000000025</v>
      </c>
      <c r="AB457" s="19">
        <f t="shared" si="53"/>
        <v>5.923565719133586</v>
      </c>
      <c r="AC457" s="19">
        <f t="shared" si="54"/>
        <v>-2.9565831838578984</v>
      </c>
      <c r="AD457" s="17">
        <f t="shared" si="57"/>
        <v>0.0022508964980781105</v>
      </c>
      <c r="AE457" s="19">
        <f t="shared" si="59"/>
        <v>1.258791005930738</v>
      </c>
      <c r="AF457" s="23">
        <f t="shared" si="55"/>
        <v>5.760000000000025</v>
      </c>
    </row>
    <row r="458" spans="26:32" ht="18" customHeight="1">
      <c r="Z458" s="18">
        <f t="shared" si="58"/>
        <v>433</v>
      </c>
      <c r="AA458" s="19">
        <f t="shared" si="56"/>
        <v>5.773333333333358</v>
      </c>
      <c r="AB458" s="19">
        <f t="shared" si="53"/>
        <v>5.9201578014806415</v>
      </c>
      <c r="AC458" s="19">
        <f t="shared" si="54"/>
        <v>-2.9600137773330055</v>
      </c>
      <c r="AD458" s="17">
        <f t="shared" si="57"/>
        <v>0.0022521922185923227</v>
      </c>
      <c r="AE458" s="19">
        <f t="shared" si="59"/>
        <v>1.2610431981493302</v>
      </c>
      <c r="AF458" s="23">
        <f t="shared" si="55"/>
        <v>5.773333333333358</v>
      </c>
    </row>
    <row r="459" spans="26:32" ht="18" customHeight="1">
      <c r="Z459" s="18">
        <f t="shared" si="58"/>
        <v>434</v>
      </c>
      <c r="AA459" s="19">
        <f t="shared" si="56"/>
        <v>5.786666666666692</v>
      </c>
      <c r="AB459" s="19">
        <f t="shared" si="53"/>
        <v>5.916730290470471</v>
      </c>
      <c r="AC459" s="19">
        <f t="shared" si="54"/>
        <v>-2.963419774277987</v>
      </c>
      <c r="AD459" s="17">
        <f t="shared" si="57"/>
        <v>0.0022534968941897012</v>
      </c>
      <c r="AE459" s="19">
        <f t="shared" si="59"/>
        <v>1.2632966950435198</v>
      </c>
      <c r="AF459" s="23">
        <f t="shared" si="55"/>
        <v>5.786666666666692</v>
      </c>
    </row>
    <row r="460" spans="26:32" ht="18" customHeight="1">
      <c r="Z460" s="18">
        <f t="shared" si="58"/>
        <v>435</v>
      </c>
      <c r="AA460" s="19">
        <f t="shared" si="56"/>
        <v>5.800000000000026</v>
      </c>
      <c r="AB460" s="19">
        <f t="shared" si="53"/>
        <v>5.913283284317139</v>
      </c>
      <c r="AC460" s="19">
        <f t="shared" si="54"/>
        <v>-2.9668011936873917</v>
      </c>
      <c r="AD460" s="17">
        <f t="shared" si="57"/>
        <v>0.002254810515960772</v>
      </c>
      <c r="AE460" s="19">
        <f t="shared" si="59"/>
        <v>1.2655515055594806</v>
      </c>
      <c r="AF460" s="23">
        <f t="shared" si="55"/>
        <v>5.800000000000026</v>
      </c>
    </row>
    <row r="461" spans="26:32" ht="18" customHeight="1">
      <c r="Z461" s="18">
        <f t="shared" si="58"/>
        <v>436</v>
      </c>
      <c r="AA461" s="19">
        <f t="shared" si="56"/>
        <v>5.813333333333359</v>
      </c>
      <c r="AB461" s="19">
        <f t="shared" si="53"/>
        <v>5.909816880382169</v>
      </c>
      <c r="AC461" s="19">
        <f t="shared" si="54"/>
        <v>-2.9701580547037025</v>
      </c>
      <c r="AD461" s="17">
        <f t="shared" si="57"/>
        <v>0.002256133075390842</v>
      </c>
      <c r="AE461" s="19">
        <f t="shared" si="59"/>
        <v>1.2678076386348713</v>
      </c>
      <c r="AF461" s="23">
        <f t="shared" si="55"/>
        <v>5.813333333333359</v>
      </c>
    </row>
    <row r="462" spans="26:32" ht="18" customHeight="1">
      <c r="Z462" s="18">
        <f t="shared" si="58"/>
        <v>437</v>
      </c>
      <c r="AA462" s="19">
        <f t="shared" si="56"/>
        <v>5.826666666666693</v>
      </c>
      <c r="AB462" s="19">
        <f t="shared" si="53"/>
        <v>5.906331175179156</v>
      </c>
      <c r="AC462" s="19">
        <f t="shared" si="54"/>
        <v>-2.9734903766136367</v>
      </c>
      <c r="AD462" s="17">
        <f t="shared" si="57"/>
        <v>0.0022574645643585836</v>
      </c>
      <c r="AE462" s="19">
        <f t="shared" si="59"/>
        <v>1.2700651031992298</v>
      </c>
      <c r="AF462" s="23">
        <f t="shared" si="55"/>
        <v>5.826666666666693</v>
      </c>
    </row>
    <row r="463" spans="26:32" ht="18" customHeight="1">
      <c r="Z463" s="18">
        <f t="shared" si="58"/>
        <v>438</v>
      </c>
      <c r="AA463" s="19">
        <f t="shared" si="56"/>
        <v>5.8400000000000265</v>
      </c>
      <c r="AB463" s="19">
        <f t="shared" si="53"/>
        <v>5.90282626437839</v>
      </c>
      <c r="AC463" s="19">
        <f t="shared" si="54"/>
        <v>-2.9767981788445157</v>
      </c>
      <c r="AD463" s="17">
        <f t="shared" si="57"/>
        <v>0.0022588049751346407</v>
      </c>
      <c r="AE463" s="19">
        <f t="shared" si="59"/>
        <v>1.2723239081743645</v>
      </c>
      <c r="AF463" s="23">
        <f t="shared" si="55"/>
        <v>5.8400000000000265</v>
      </c>
    </row>
    <row r="464" spans="26:32" ht="18" customHeight="1">
      <c r="Z464" s="18">
        <f t="shared" si="58"/>
        <v>439</v>
      </c>
      <c r="AA464" s="19">
        <f t="shared" si="56"/>
        <v>5.85333333333336</v>
      </c>
      <c r="AB464" s="19">
        <f t="shared" si="53"/>
        <v>5.899302242811401</v>
      </c>
      <c r="AC464" s="19">
        <f t="shared" si="54"/>
        <v>-2.980081480960618</v>
      </c>
      <c r="AD464" s="17">
        <f t="shared" si="57"/>
        <v>0.0022601543003802995</v>
      </c>
      <c r="AE464" s="19">
        <f t="shared" si="59"/>
        <v>1.2745840624747449</v>
      </c>
      <c r="AF464" s="23">
        <f t="shared" si="55"/>
        <v>5.85333333333336</v>
      </c>
    </row>
    <row r="465" spans="26:32" ht="18" customHeight="1">
      <c r="Z465" s="18">
        <f t="shared" si="58"/>
        <v>440</v>
      </c>
      <c r="AA465" s="19">
        <f t="shared" si="56"/>
        <v>5.866666666666694</v>
      </c>
      <c r="AB465" s="19">
        <f t="shared" si="53"/>
        <v>5.895759204475511</v>
      </c>
      <c r="AC465" s="19">
        <f t="shared" si="54"/>
        <v>-2.983340302659597</v>
      </c>
      <c r="AD465" s="17">
        <f t="shared" si="57"/>
        <v>0.0022615125331461824</v>
      </c>
      <c r="AE465" s="19">
        <f t="shared" si="59"/>
        <v>1.276845575007891</v>
      </c>
      <c r="AF465" s="23">
        <f t="shared" si="55"/>
        <v>5.866666666666694</v>
      </c>
    </row>
    <row r="466" spans="26:32" ht="18" customHeight="1">
      <c r="Z466" s="18">
        <f t="shared" si="58"/>
        <v>441</v>
      </c>
      <c r="AA466" s="19">
        <f t="shared" si="56"/>
        <v>5.880000000000027</v>
      </c>
      <c r="AB466" s="19">
        <f t="shared" si="53"/>
        <v>5.892197242538366</v>
      </c>
      <c r="AC466" s="19">
        <f t="shared" si="54"/>
        <v>-2.9865746637689186</v>
      </c>
      <c r="AD466" s="17">
        <f t="shared" si="57"/>
        <v>0.002262879666870982</v>
      </c>
      <c r="AE466" s="19">
        <f t="shared" si="59"/>
        <v>1.279108454674762</v>
      </c>
      <c r="AF466" s="23">
        <f t="shared" si="55"/>
        <v>5.880000000000027</v>
      </c>
    </row>
    <row r="467" spans="26:32" ht="18" customHeight="1">
      <c r="Z467" s="18">
        <f t="shared" si="58"/>
        <v>442</v>
      </c>
      <c r="AA467" s="19">
        <f t="shared" si="56"/>
        <v>5.893333333333361</v>
      </c>
      <c r="AB467" s="19">
        <f t="shared" si="53"/>
        <v>5.888616449342416</v>
      </c>
      <c r="AC467" s="19">
        <f t="shared" si="54"/>
        <v>-2.98978458424232</v>
      </c>
      <c r="AD467" s="17">
        <f t="shared" si="57"/>
        <v>0.0022642556953802405</v>
      </c>
      <c r="AE467" s="19">
        <f t="shared" si="59"/>
        <v>1.2813727103701422</v>
      </c>
      <c r="AF467" s="23">
        <f t="shared" si="55"/>
        <v>5.893333333333361</v>
      </c>
    </row>
    <row r="468" spans="26:32" ht="18" customHeight="1">
      <c r="Z468" s="18">
        <f t="shared" si="58"/>
        <v>443</v>
      </c>
      <c r="AA468" s="19">
        <f t="shared" si="56"/>
        <v>5.906666666666695</v>
      </c>
      <c r="AB468" s="19">
        <f t="shared" si="53"/>
        <v>5.885016916409394</v>
      </c>
      <c r="AC468" s="19">
        <f t="shared" si="54"/>
        <v>-2.992970084156314</v>
      </c>
      <c r="AD468" s="17">
        <f t="shared" si="57"/>
        <v>0.0022656406128851634</v>
      </c>
      <c r="AE468" s="19">
        <f t="shared" si="59"/>
        <v>1.2836383509830274</v>
      </c>
      <c r="AF468" s="23">
        <f t="shared" si="55"/>
        <v>5.906666666666695</v>
      </c>
    </row>
    <row r="469" spans="26:32" ht="18" customHeight="1">
      <c r="Z469" s="18">
        <f t="shared" si="58"/>
        <v>444</v>
      </c>
      <c r="AA469" s="19">
        <f t="shared" si="56"/>
        <v>5.920000000000028</v>
      </c>
      <c r="AB469" s="19">
        <f t="shared" si="53"/>
        <v>5.881398734444729</v>
      </c>
      <c r="AC469" s="19">
        <f t="shared" si="54"/>
        <v>-2.9961311837066926</v>
      </c>
      <c r="AD469" s="17">
        <f t="shared" si="57"/>
        <v>0.0022670344139814817</v>
      </c>
      <c r="AE469" s="19">
        <f t="shared" si="59"/>
        <v>1.2859053853970088</v>
      </c>
      <c r="AF469" s="23">
        <f t="shared" si="55"/>
        <v>5.920000000000028</v>
      </c>
    </row>
    <row r="470" spans="26:32" ht="18" customHeight="1">
      <c r="Z470" s="18">
        <f t="shared" si="58"/>
        <v>445</v>
      </c>
      <c r="AA470" s="19">
        <f t="shared" si="56"/>
        <v>5.933333333333362</v>
      </c>
      <c r="AB470" s="19">
        <f t="shared" si="53"/>
        <v>5.877761993341986</v>
      </c>
      <c r="AC470" s="19">
        <f t="shared" si="54"/>
        <v>-2.9992679032050975</v>
      </c>
      <c r="AD470" s="17">
        <f t="shared" si="57"/>
        <v>0.002268437093648334</v>
      </c>
      <c r="AE470" s="19">
        <f t="shared" si="59"/>
        <v>1.2881738224906571</v>
      </c>
      <c r="AF470" s="23">
        <f t="shared" si="55"/>
        <v>5.933333333333362</v>
      </c>
    </row>
    <row r="471" spans="26:32" ht="18" customHeight="1">
      <c r="Z471" s="18">
        <f t="shared" si="58"/>
        <v>446</v>
      </c>
      <c r="AA471" s="19">
        <f t="shared" si="56"/>
        <v>5.946666666666696</v>
      </c>
      <c r="AB471" s="19">
        <f t="shared" si="53"/>
        <v>5.874106782187257</v>
      </c>
      <c r="AC471" s="19">
        <f t="shared" si="54"/>
        <v>-3.0023802630755987</v>
      </c>
      <c r="AD471" s="17">
        <f t="shared" si="57"/>
        <v>0.0022698486472471978</v>
      </c>
      <c r="AE471" s="19">
        <f t="shared" si="59"/>
        <v>1.2904436711379044</v>
      </c>
      <c r="AF471" s="23">
        <f t="shared" si="55"/>
        <v>5.946666666666696</v>
      </c>
    </row>
    <row r="472" spans="26:32" ht="18" customHeight="1">
      <c r="Z472" s="18">
        <f t="shared" si="58"/>
        <v>447</v>
      </c>
      <c r="AA472" s="19">
        <f t="shared" si="56"/>
        <v>5.960000000000029</v>
      </c>
      <c r="AB472" s="19">
        <f t="shared" si="53"/>
        <v>5.870433189263492</v>
      </c>
      <c r="AC472" s="19">
        <f t="shared" si="54"/>
        <v>-3.00546828385129</v>
      </c>
      <c r="AD472" s="17">
        <f t="shared" si="57"/>
        <v>0.002271269070520866</v>
      </c>
      <c r="AE472" s="19">
        <f t="shared" si="59"/>
        <v>1.2927149402084253</v>
      </c>
      <c r="AF472" s="23">
        <f t="shared" si="55"/>
        <v>5.960000000000029</v>
      </c>
    </row>
    <row r="473" spans="26:32" ht="18" customHeight="1">
      <c r="Z473" s="18">
        <f t="shared" si="58"/>
        <v>448</v>
      </c>
      <c r="AA473" s="19">
        <f t="shared" si="56"/>
        <v>5.973333333333363</v>
      </c>
      <c r="AB473" s="19">
        <f aca="true" t="shared" si="60" ref="AB473:AB536">SQRT(2*g*(2*d+AA473-2*SQRT(AA473^2+d^2))*(AA473^2+d^2)/(3*AA473^2+d^2))</f>
        <v>5.866741302054869</v>
      </c>
      <c r="AC473" s="19">
        <f aca="true" t="shared" si="61" ref="AC473:AC536">-AB473*AA473/SQRT(AA473^2+d^2)</f>
        <v>-3.008531986170939</v>
      </c>
      <c r="AD473" s="17">
        <f t="shared" si="57"/>
        <v>0.0022726983595924427</v>
      </c>
      <c r="AE473" s="19">
        <f t="shared" si="59"/>
        <v>1.2949876385680177</v>
      </c>
      <c r="AF473" s="23">
        <f aca="true" t="shared" si="62" ref="AF473:AF536">IF(čas&gt;=AE473,AA473,0)</f>
        <v>5.973333333333363</v>
      </c>
    </row>
    <row r="474" spans="26:32" ht="18" customHeight="1">
      <c r="Z474" s="18">
        <f t="shared" si="58"/>
        <v>449</v>
      </c>
      <c r="AA474" s="19">
        <f aca="true" t="shared" si="63" ref="AA474:AA537">AA473+AA$21</f>
        <v>5.986666666666697</v>
      </c>
      <c r="AB474" s="19">
        <f t="shared" si="60"/>
        <v>5.863031207251063</v>
      </c>
      <c r="AC474" s="19">
        <f t="shared" si="61"/>
        <v>-3.0115713907756363</v>
      </c>
      <c r="AD474" s="17">
        <f aca="true" t="shared" si="64" ref="AD474:AD537">AA$21/AB474</f>
        <v>0.0022741365109644014</v>
      </c>
      <c r="AE474" s="19">
        <f t="shared" si="59"/>
        <v>1.297261775078982</v>
      </c>
      <c r="AF474" s="23">
        <f t="shared" si="62"/>
        <v>5.986666666666697</v>
      </c>
    </row>
    <row r="475" spans="26:32" ht="18" customHeight="1">
      <c r="Z475" s="18">
        <f aca="true" t="shared" si="65" ref="Z475:Z538">Z474+1</f>
        <v>450</v>
      </c>
      <c r="AA475" s="19">
        <f t="shared" si="63"/>
        <v>6.00000000000003</v>
      </c>
      <c r="AB475" s="19">
        <f t="shared" si="60"/>
        <v>5.859302990751579</v>
      </c>
      <c r="AC475" s="19">
        <f t="shared" si="61"/>
        <v>-3.0145865185055096</v>
      </c>
      <c r="AD475" s="17">
        <f t="shared" si="64"/>
        <v>0.0022755835215176427</v>
      </c>
      <c r="AE475" s="19">
        <f aca="true" t="shared" si="66" ref="AE475:AE538">AE474+AD475</f>
        <v>1.2995373586004997</v>
      </c>
      <c r="AF475" s="23">
        <f t="shared" si="62"/>
        <v>6.00000000000003</v>
      </c>
    </row>
    <row r="476" spans="26:32" ht="18" customHeight="1">
      <c r="Z476" s="18">
        <f t="shared" si="65"/>
        <v>451</v>
      </c>
      <c r="AA476" s="19">
        <f t="shared" si="63"/>
        <v>6.013333333333364</v>
      </c>
      <c r="AB476" s="19">
        <f t="shared" si="60"/>
        <v>5.855556737669969</v>
      </c>
      <c r="AC476" s="19">
        <f t="shared" si="61"/>
        <v>-3.017577390296422</v>
      </c>
      <c r="AD476" s="17">
        <f t="shared" si="64"/>
        <v>0.0022770393885106315</v>
      </c>
      <c r="AE476" s="19">
        <f t="shared" si="66"/>
        <v>1.3018143979890102</v>
      </c>
      <c r="AF476" s="23">
        <f t="shared" si="62"/>
        <v>6.013333333333364</v>
      </c>
    </row>
    <row r="477" spans="26:32" ht="18" customHeight="1">
      <c r="Z477" s="18">
        <f t="shared" si="65"/>
        <v>452</v>
      </c>
      <c r="AA477" s="19">
        <f t="shared" si="63"/>
        <v>6.0266666666666975</v>
      </c>
      <c r="AB477" s="19">
        <f t="shared" si="60"/>
        <v>5.851792532338058</v>
      </c>
      <c r="AC477" s="19">
        <f t="shared" si="61"/>
        <v>-3.020544027176716</v>
      </c>
      <c r="AD477" s="17">
        <f t="shared" si="64"/>
        <v>0.00227850410957855</v>
      </c>
      <c r="AE477" s="19">
        <f t="shared" si="66"/>
        <v>1.3040929020985887</v>
      </c>
      <c r="AF477" s="23">
        <f t="shared" si="62"/>
        <v>6.0266666666666975</v>
      </c>
    </row>
    <row r="478" spans="26:32" ht="18" customHeight="1">
      <c r="Z478" s="18">
        <f t="shared" si="65"/>
        <v>453</v>
      </c>
      <c r="AA478" s="19">
        <f t="shared" si="63"/>
        <v>6.040000000000031</v>
      </c>
      <c r="AB478" s="19">
        <f t="shared" si="60"/>
        <v>5.8480104583101795</v>
      </c>
      <c r="AC478" s="19">
        <f t="shared" si="61"/>
        <v>-3.023486450264003</v>
      </c>
      <c r="AD478" s="17">
        <f t="shared" si="64"/>
        <v>0.002279977682732477</v>
      </c>
      <c r="AE478" s="19">
        <f t="shared" si="66"/>
        <v>1.3063728797813212</v>
      </c>
      <c r="AF478" s="23">
        <f t="shared" si="62"/>
        <v>6.040000000000031</v>
      </c>
    </row>
    <row r="479" spans="26:32" ht="18" customHeight="1">
      <c r="Z479" s="18">
        <f t="shared" si="65"/>
        <v>454</v>
      </c>
      <c r="AA479" s="19">
        <f t="shared" si="63"/>
        <v>6.053333333333365</v>
      </c>
      <c r="AB479" s="19">
        <f t="shared" si="60"/>
        <v>5.844210598367336</v>
      </c>
      <c r="AC479" s="19">
        <f t="shared" si="61"/>
        <v>-3.026404680761952</v>
      </c>
      <c r="AD479" s="17">
        <f t="shared" si="64"/>
        <v>0.002281460106358623</v>
      </c>
      <c r="AE479" s="19">
        <f t="shared" si="66"/>
        <v>1.3086543398876798</v>
      </c>
      <c r="AF479" s="23">
        <f t="shared" si="62"/>
        <v>6.053333333333365</v>
      </c>
    </row>
    <row r="480" spans="26:32" ht="18" customHeight="1">
      <c r="Z480" s="18">
        <f t="shared" si="65"/>
        <v>455</v>
      </c>
      <c r="AA480" s="19">
        <f t="shared" si="63"/>
        <v>6.066666666666698</v>
      </c>
      <c r="AB480" s="19">
        <f t="shared" si="60"/>
        <v>5.840393034521344</v>
      </c>
      <c r="AC480" s="19">
        <f t="shared" si="61"/>
        <v>-3.0292987399571145</v>
      </c>
      <c r="AD480" s="17">
        <f t="shared" si="64"/>
        <v>0.0022829513792175945</v>
      </c>
      <c r="AE480" s="19">
        <f t="shared" si="66"/>
        <v>1.3109372912668973</v>
      </c>
      <c r="AF480" s="23">
        <f t="shared" si="62"/>
        <v>6.066666666666698</v>
      </c>
    </row>
    <row r="481" spans="26:32" ht="18" customHeight="1">
      <c r="Z481" s="18">
        <f t="shared" si="65"/>
        <v>456</v>
      </c>
      <c r="AA481" s="19">
        <f t="shared" si="63"/>
        <v>6.080000000000032</v>
      </c>
      <c r="AB481" s="19">
        <f t="shared" si="60"/>
        <v>5.836557848018964</v>
      </c>
      <c r="AC481" s="19">
        <f t="shared" si="61"/>
        <v>-3.032168649215773</v>
      </c>
      <c r="AD481" s="17">
        <f t="shared" si="64"/>
        <v>0.002284451500443693</v>
      </c>
      <c r="AE481" s="19">
        <f t="shared" si="66"/>
        <v>1.313221742767341</v>
      </c>
      <c r="AF481" s="23">
        <f t="shared" si="62"/>
        <v>6.080000000000032</v>
      </c>
    </row>
    <row r="482" spans="26:32" ht="18" customHeight="1">
      <c r="Z482" s="18">
        <f t="shared" si="65"/>
        <v>457</v>
      </c>
      <c r="AA482" s="19">
        <f t="shared" si="63"/>
        <v>6.093333333333366</v>
      </c>
      <c r="AB482" s="19">
        <f t="shared" si="60"/>
        <v>5.832705119346002</v>
      </c>
      <c r="AC482" s="19">
        <f t="shared" si="61"/>
        <v>-3.035014429980825</v>
      </c>
      <c r="AD482" s="17">
        <f t="shared" si="64"/>
        <v>0.0022859604695442495</v>
      </c>
      <c r="AE482" s="19">
        <f t="shared" si="66"/>
        <v>1.3155077032368852</v>
      </c>
      <c r="AF482" s="23">
        <f t="shared" si="62"/>
        <v>6.093333333333366</v>
      </c>
    </row>
    <row r="483" spans="26:32" ht="18" customHeight="1">
      <c r="Z483" s="18">
        <f t="shared" si="65"/>
        <v>458</v>
      </c>
      <c r="AA483" s="19">
        <f t="shared" si="63"/>
        <v>6.106666666666699</v>
      </c>
      <c r="AB483" s="19">
        <f t="shared" si="60"/>
        <v>5.828834928231378</v>
      </c>
      <c r="AC483" s="19">
        <f t="shared" si="61"/>
        <v>-3.037836103768677</v>
      </c>
      <c r="AD483" s="17">
        <f t="shared" si="64"/>
        <v>0.0022874782863989973</v>
      </c>
      <c r="AE483" s="19">
        <f t="shared" si="66"/>
        <v>1.3177951815232842</v>
      </c>
      <c r="AF483" s="23">
        <f t="shared" si="62"/>
        <v>6.106666666666699</v>
      </c>
    </row>
    <row r="484" spans="26:32" ht="18" customHeight="1">
      <c r="Z484" s="18">
        <f t="shared" si="65"/>
        <v>459</v>
      </c>
      <c r="AA484" s="19">
        <f t="shared" si="63"/>
        <v>6.120000000000033</v>
      </c>
      <c r="AB484" s="19">
        <f t="shared" si="60"/>
        <v>5.824947353651182</v>
      </c>
      <c r="AC484" s="19">
        <f t="shared" si="61"/>
        <v>-3.040633692166186</v>
      </c>
      <c r="AD484" s="17">
        <f t="shared" si="64"/>
        <v>0.0022890049512594756</v>
      </c>
      <c r="AE484" s="19">
        <f t="shared" si="66"/>
        <v>1.3200841864745436</v>
      </c>
      <c r="AF484" s="23">
        <f t="shared" si="62"/>
        <v>6.120000000000033</v>
      </c>
    </row>
    <row r="485" spans="26:32" ht="18" customHeight="1">
      <c r="Z485" s="18">
        <f t="shared" si="65"/>
        <v>460</v>
      </c>
      <c r="AA485" s="19">
        <f t="shared" si="63"/>
        <v>6.133333333333367</v>
      </c>
      <c r="AB485" s="19">
        <f t="shared" si="60"/>
        <v>5.821042473832677</v>
      </c>
      <c r="AC485" s="19">
        <f t="shared" si="61"/>
        <v>-3.043407216827593</v>
      </c>
      <c r="AD485" s="17">
        <f t="shared" si="64"/>
        <v>0.0022905404647484786</v>
      </c>
      <c r="AE485" s="19">
        <f t="shared" si="66"/>
        <v>1.322374726939292</v>
      </c>
      <c r="AF485" s="23">
        <f t="shared" si="62"/>
        <v>6.133333333333367</v>
      </c>
    </row>
    <row r="486" spans="26:32" ht="18" customHeight="1">
      <c r="Z486" s="18">
        <f t="shared" si="65"/>
        <v>461</v>
      </c>
      <c r="AA486" s="19">
        <f t="shared" si="63"/>
        <v>6.1466666666667</v>
      </c>
      <c r="AB486" s="19">
        <f t="shared" si="60"/>
        <v>5.817120366258307</v>
      </c>
      <c r="AC486" s="19">
        <f t="shared" si="61"/>
        <v>-3.046156699471517</v>
      </c>
      <c r="AD486" s="17">
        <f t="shared" si="64"/>
        <v>0.0022920848278595294</v>
      </c>
      <c r="AE486" s="19">
        <f t="shared" si="66"/>
        <v>1.3246668117671516</v>
      </c>
      <c r="AF486" s="23">
        <f t="shared" si="62"/>
        <v>6.1466666666667</v>
      </c>
    </row>
    <row r="487" spans="26:32" ht="18" customHeight="1">
      <c r="Z487" s="18">
        <f t="shared" si="65"/>
        <v>462</v>
      </c>
      <c r="AA487" s="19">
        <f t="shared" si="63"/>
        <v>6.160000000000034</v>
      </c>
      <c r="AB487" s="19">
        <f t="shared" si="60"/>
        <v>5.813181107669654</v>
      </c>
      <c r="AC487" s="19">
        <f t="shared" si="61"/>
        <v>-3.048882161877943</v>
      </c>
      <c r="AD487" s="17">
        <f t="shared" si="64"/>
        <v>0.002293638041956395</v>
      </c>
      <c r="AE487" s="19">
        <f t="shared" si="66"/>
        <v>1.326960449809108</v>
      </c>
      <c r="AF487" s="23">
        <f t="shared" si="62"/>
        <v>6.160000000000034</v>
      </c>
    </row>
    <row r="488" spans="26:32" ht="18" customHeight="1">
      <c r="Z488" s="18">
        <f t="shared" si="65"/>
        <v>463</v>
      </c>
      <c r="AA488" s="19">
        <f t="shared" si="63"/>
        <v>6.1733333333333675</v>
      </c>
      <c r="AB488" s="19">
        <f t="shared" si="60"/>
        <v>5.8092247740714</v>
      </c>
      <c r="AC488" s="19">
        <f t="shared" si="61"/>
        <v>-3.0515836258852684</v>
      </c>
      <c r="AD488" s="17">
        <f t="shared" si="64"/>
        <v>0.00229520010877263</v>
      </c>
      <c r="AE488" s="19">
        <f t="shared" si="66"/>
        <v>1.3292556499178807</v>
      </c>
      <c r="AF488" s="23">
        <f t="shared" si="62"/>
        <v>6.1733333333333675</v>
      </c>
    </row>
    <row r="489" spans="26:32" ht="18" customHeight="1">
      <c r="Z489" s="18">
        <f t="shared" si="65"/>
        <v>464</v>
      </c>
      <c r="AA489" s="19">
        <f t="shared" si="63"/>
        <v>6.186666666666701</v>
      </c>
      <c r="AB489" s="19">
        <f t="shared" si="60"/>
        <v>5.805251440735219</v>
      </c>
      <c r="AC489" s="19">
        <f t="shared" si="61"/>
        <v>-3.054261113387335</v>
      </c>
      <c r="AD489" s="17">
        <f t="shared" si="64"/>
        <v>0.0022967710304111657</v>
      </c>
      <c r="AE489" s="19">
        <f t="shared" si="66"/>
        <v>1.3315524209482918</v>
      </c>
      <c r="AF489" s="23">
        <f t="shared" si="62"/>
        <v>6.186666666666701</v>
      </c>
    </row>
    <row r="490" spans="26:32" ht="18" customHeight="1">
      <c r="Z490" s="18">
        <f t="shared" si="65"/>
        <v>465</v>
      </c>
      <c r="AA490" s="19">
        <f t="shared" si="63"/>
        <v>6.200000000000035</v>
      </c>
      <c r="AB490" s="19">
        <f t="shared" si="60"/>
        <v>5.801261182203667</v>
      </c>
      <c r="AC490" s="19">
        <f t="shared" si="61"/>
        <v>-3.0569146463305037</v>
      </c>
      <c r="AD490" s="17">
        <f t="shared" si="64"/>
        <v>0.0022983508093439324</v>
      </c>
      <c r="AE490" s="19">
        <f t="shared" si="66"/>
        <v>1.3338507717576358</v>
      </c>
      <c r="AF490" s="23">
        <f t="shared" si="62"/>
        <v>6.200000000000035</v>
      </c>
    </row>
    <row r="491" spans="26:32" ht="18" customHeight="1">
      <c r="Z491" s="18">
        <f t="shared" si="65"/>
        <v>466</v>
      </c>
      <c r="AA491" s="19">
        <f t="shared" si="63"/>
        <v>6.2133333333333685</v>
      </c>
      <c r="AB491" s="19">
        <f t="shared" si="60"/>
        <v>5.79725407229407</v>
      </c>
      <c r="AC491" s="19">
        <f t="shared" si="61"/>
        <v>-3.0595442467107694</v>
      </c>
      <c r="AD491" s="17">
        <f t="shared" si="64"/>
        <v>0.002299939448411498</v>
      </c>
      <c r="AE491" s="19">
        <f t="shared" si="66"/>
        <v>1.3361507112060473</v>
      </c>
      <c r="AF491" s="23">
        <f t="shared" si="62"/>
        <v>6.2133333333333685</v>
      </c>
    </row>
    <row r="492" spans="26:32" ht="18" customHeight="1">
      <c r="Z492" s="18">
        <f t="shared" si="65"/>
        <v>467</v>
      </c>
      <c r="AA492" s="19">
        <f t="shared" si="63"/>
        <v>6.226666666666702</v>
      </c>
      <c r="AB492" s="19">
        <f t="shared" si="60"/>
        <v>5.7932301841023435</v>
      </c>
      <c r="AC492" s="19">
        <f t="shared" si="61"/>
        <v>-3.0621499365708726</v>
      </c>
      <c r="AD492" s="17">
        <f t="shared" si="64"/>
        <v>0.0023015369508227685</v>
      </c>
      <c r="AE492" s="19">
        <f t="shared" si="66"/>
        <v>1.3384522481568701</v>
      </c>
      <c r="AF492" s="23">
        <f t="shared" si="62"/>
        <v>6.226666666666702</v>
      </c>
    </row>
    <row r="493" spans="26:32" ht="18" customHeight="1">
      <c r="Z493" s="18">
        <f t="shared" si="65"/>
        <v>468</v>
      </c>
      <c r="AA493" s="19">
        <f t="shared" si="63"/>
        <v>6.240000000000036</v>
      </c>
      <c r="AB493" s="19">
        <f t="shared" si="60"/>
        <v>5.789189590006796</v>
      </c>
      <c r="AC493" s="19">
        <f t="shared" si="61"/>
        <v>-3.0647317379974357</v>
      </c>
      <c r="AD493" s="17">
        <f t="shared" si="64"/>
        <v>0.0023031433201547097</v>
      </c>
      <c r="AE493" s="19">
        <f t="shared" si="66"/>
        <v>1.340755391477025</v>
      </c>
      <c r="AF493" s="23">
        <f t="shared" si="62"/>
        <v>6.240000000000036</v>
      </c>
    </row>
    <row r="494" spans="26:32" ht="18" customHeight="1">
      <c r="Z494" s="18">
        <f t="shared" si="65"/>
        <v>469</v>
      </c>
      <c r="AA494" s="19">
        <f t="shared" si="63"/>
        <v>6.253333333333369</v>
      </c>
      <c r="AB494" s="19">
        <f t="shared" si="60"/>
        <v>5.785132361671921</v>
      </c>
      <c r="AC494" s="19">
        <f t="shared" si="61"/>
        <v>-3.0672896731181414</v>
      </c>
      <c r="AD494" s="17">
        <f t="shared" si="64"/>
        <v>0.0023047585603521025</v>
      </c>
      <c r="AE494" s="19">
        <f t="shared" si="66"/>
        <v>1.343060150037377</v>
      </c>
      <c r="AF494" s="23">
        <f t="shared" si="62"/>
        <v>6.253333333333369</v>
      </c>
    </row>
    <row r="495" spans="26:32" ht="18" customHeight="1">
      <c r="Z495" s="18">
        <f t="shared" si="65"/>
        <v>470</v>
      </c>
      <c r="AA495" s="19">
        <f t="shared" si="63"/>
        <v>6.266666666666703</v>
      </c>
      <c r="AB495" s="19">
        <f t="shared" si="60"/>
        <v>5.781058570052175</v>
      </c>
      <c r="AC495" s="19">
        <f t="shared" si="61"/>
        <v>-3.0698237640989285</v>
      </c>
      <c r="AD495" s="17">
        <f t="shared" si="64"/>
        <v>0.002306382675727328</v>
      </c>
      <c r="AE495" s="19">
        <f t="shared" si="66"/>
        <v>1.3453665327131044</v>
      </c>
      <c r="AF495" s="23">
        <f t="shared" si="62"/>
        <v>6.266666666666703</v>
      </c>
    </row>
    <row r="496" spans="26:32" ht="18" customHeight="1">
      <c r="Z496" s="18">
        <f t="shared" si="65"/>
        <v>471</v>
      </c>
      <c r="AA496" s="19">
        <f t="shared" si="63"/>
        <v>6.280000000000037</v>
      </c>
      <c r="AB496" s="19">
        <f t="shared" si="60"/>
        <v>5.776968285395685</v>
      </c>
      <c r="AC496" s="19">
        <f t="shared" si="61"/>
        <v>-3.0723340331411926</v>
      </c>
      <c r="AD496" s="17">
        <f t="shared" si="64"/>
        <v>0.002308015670960203</v>
      </c>
      <c r="AE496" s="19">
        <f t="shared" si="66"/>
        <v>1.3476745483840646</v>
      </c>
      <c r="AF496" s="23">
        <f t="shared" si="62"/>
        <v>6.280000000000037</v>
      </c>
    </row>
    <row r="497" spans="26:32" ht="18" customHeight="1">
      <c r="Z497" s="18">
        <f t="shared" si="65"/>
        <v>472</v>
      </c>
      <c r="AA497" s="19">
        <f t="shared" si="63"/>
        <v>6.29333333333337</v>
      </c>
      <c r="AB497" s="19">
        <f t="shared" si="60"/>
        <v>5.772861577247956</v>
      </c>
      <c r="AC497" s="19">
        <f t="shared" si="61"/>
        <v>-3.074820502479021</v>
      </c>
      <c r="AD497" s="17">
        <f t="shared" si="64"/>
        <v>0.002309657551097841</v>
      </c>
      <c r="AE497" s="19">
        <f t="shared" si="66"/>
        <v>1.3499842059351626</v>
      </c>
      <c r="AF497" s="23">
        <f t="shared" si="62"/>
        <v>6.29333333333337</v>
      </c>
    </row>
    <row r="498" spans="26:32" ht="18" customHeight="1">
      <c r="Z498" s="18">
        <f t="shared" si="65"/>
        <v>473</v>
      </c>
      <c r="AA498" s="19">
        <f t="shared" si="63"/>
        <v>6.306666666666704</v>
      </c>
      <c r="AB498" s="19">
        <f t="shared" si="60"/>
        <v>5.768738514455568</v>
      </c>
      <c r="AC498" s="19">
        <f t="shared" si="61"/>
        <v>-3.0772831943764625</v>
      </c>
      <c r="AD498" s="17">
        <f t="shared" si="64"/>
        <v>0.002311308321554541</v>
      </c>
      <c r="AE498" s="19">
        <f t="shared" si="66"/>
        <v>1.352295514256717</v>
      </c>
      <c r="AF498" s="23">
        <f t="shared" si="62"/>
        <v>6.306666666666704</v>
      </c>
    </row>
    <row r="499" spans="26:32" ht="18" customHeight="1">
      <c r="Z499" s="18">
        <f t="shared" si="65"/>
        <v>474</v>
      </c>
      <c r="AA499" s="19">
        <f t="shared" si="63"/>
        <v>6.320000000000038</v>
      </c>
      <c r="AB499" s="19">
        <f t="shared" si="60"/>
        <v>5.764599165169819</v>
      </c>
      <c r="AC499" s="19">
        <f t="shared" si="61"/>
        <v>-3.079722131124794</v>
      </c>
      <c r="AD499" s="17">
        <f t="shared" si="64"/>
        <v>0.0023129679881117196</v>
      </c>
      <c r="AE499" s="19">
        <f t="shared" si="66"/>
        <v>1.3546084822448288</v>
      </c>
      <c r="AF499" s="23">
        <f t="shared" si="62"/>
        <v>6.320000000000038</v>
      </c>
    </row>
    <row r="500" spans="26:32" ht="18" customHeight="1">
      <c r="Z500" s="18">
        <f t="shared" si="65"/>
        <v>475</v>
      </c>
      <c r="AA500" s="19">
        <f t="shared" si="63"/>
        <v>6.333333333333371</v>
      </c>
      <c r="AB500" s="19">
        <f t="shared" si="60"/>
        <v>5.760443596850369</v>
      </c>
      <c r="AC500" s="19">
        <f t="shared" si="61"/>
        <v>-3.082137335039836</v>
      </c>
      <c r="AD500" s="17">
        <f t="shared" si="64"/>
        <v>0.002314636556917871</v>
      </c>
      <c r="AE500" s="19">
        <f t="shared" si="66"/>
        <v>1.3569231188017465</v>
      </c>
      <c r="AF500" s="23">
        <f t="shared" si="62"/>
        <v>6.333333333333371</v>
      </c>
    </row>
    <row r="501" spans="26:32" ht="18" customHeight="1">
      <c r="Z501" s="18">
        <f t="shared" si="65"/>
        <v>476</v>
      </c>
      <c r="AA501" s="19">
        <f t="shared" si="63"/>
        <v>6.346666666666705</v>
      </c>
      <c r="AB501" s="19">
        <f t="shared" si="60"/>
        <v>5.756271876268805</v>
      </c>
      <c r="AC501" s="19">
        <f t="shared" si="61"/>
        <v>-3.0845288284592467</v>
      </c>
      <c r="AD501" s="17">
        <f t="shared" si="64"/>
        <v>0.0023163140344885785</v>
      </c>
      <c r="AE501" s="19">
        <f t="shared" si="66"/>
        <v>1.3592394328362352</v>
      </c>
      <c r="AF501" s="23">
        <f t="shared" si="62"/>
        <v>6.346666666666705</v>
      </c>
    </row>
    <row r="502" spans="26:32" ht="18" customHeight="1">
      <c r="Z502" s="18">
        <f t="shared" si="65"/>
        <v>477</v>
      </c>
      <c r="AA502" s="19">
        <f t="shared" si="63"/>
        <v>6.3600000000000385</v>
      </c>
      <c r="AB502" s="19">
        <f t="shared" si="60"/>
        <v>5.752084069512266</v>
      </c>
      <c r="AC502" s="19">
        <f t="shared" si="61"/>
        <v>-3.0868966337398995</v>
      </c>
      <c r="AD502" s="17">
        <f t="shared" si="64"/>
        <v>0.002318000427706527</v>
      </c>
      <c r="AE502" s="19">
        <f t="shared" si="66"/>
        <v>1.3615574332639417</v>
      </c>
      <c r="AF502" s="23">
        <f t="shared" si="62"/>
        <v>6.3600000000000385</v>
      </c>
    </row>
    <row r="503" spans="26:32" ht="18" customHeight="1">
      <c r="Z503" s="18">
        <f t="shared" si="65"/>
        <v>478</v>
      </c>
      <c r="AA503" s="19">
        <f t="shared" si="63"/>
        <v>6.373333333333372</v>
      </c>
      <c r="AB503" s="19">
        <f t="shared" si="60"/>
        <v>5.7478802419869535</v>
      </c>
      <c r="AC503" s="19">
        <f t="shared" si="61"/>
        <v>-3.0892407732552174</v>
      </c>
      <c r="AD503" s="17">
        <f t="shared" si="64"/>
        <v>0.0023196957438215877</v>
      </c>
      <c r="AE503" s="19">
        <f t="shared" si="66"/>
        <v>1.3638771290077634</v>
      </c>
      <c r="AF503" s="23">
        <f t="shared" si="62"/>
        <v>6.373333333333372</v>
      </c>
    </row>
    <row r="504" spans="26:32" ht="18" customHeight="1">
      <c r="Z504" s="18">
        <f t="shared" si="65"/>
        <v>479</v>
      </c>
      <c r="AA504" s="19">
        <f t="shared" si="63"/>
        <v>6.386666666666706</v>
      </c>
      <c r="AB504" s="19">
        <f t="shared" si="60"/>
        <v>5.7436604584217</v>
      </c>
      <c r="AC504" s="19">
        <f t="shared" si="61"/>
        <v>-3.091561269392587</v>
      </c>
      <c r="AD504" s="17">
        <f t="shared" si="64"/>
        <v>0.002321399990450898</v>
      </c>
      <c r="AE504" s="19">
        <f t="shared" si="66"/>
        <v>1.3661985289982144</v>
      </c>
      <c r="AF504" s="23">
        <f t="shared" si="62"/>
        <v>6.386666666666706</v>
      </c>
    </row>
    <row r="505" spans="26:32" ht="18" customHeight="1">
      <c r="Z505" s="18">
        <f t="shared" si="65"/>
        <v>480</v>
      </c>
      <c r="AA505" s="19">
        <f t="shared" si="63"/>
        <v>6.400000000000039</v>
      </c>
      <c r="AB505" s="19">
        <f t="shared" si="60"/>
        <v>5.739424782871405</v>
      </c>
      <c r="AC505" s="19">
        <f t="shared" si="61"/>
        <v>-3.0938581445507265</v>
      </c>
      <c r="AD505" s="17">
        <f t="shared" si="64"/>
        <v>0.002323113175579023</v>
      </c>
      <c r="AE505" s="19">
        <f t="shared" si="66"/>
        <v>1.3685216421737934</v>
      </c>
      <c r="AF505" s="23">
        <f t="shared" si="62"/>
        <v>6.400000000000039</v>
      </c>
    </row>
    <row r="506" spans="26:32" ht="18" customHeight="1">
      <c r="Z506" s="18">
        <f t="shared" si="65"/>
        <v>481</v>
      </c>
      <c r="AA506" s="19">
        <f t="shared" si="63"/>
        <v>6.413333333333373</v>
      </c>
      <c r="AB506" s="19">
        <f t="shared" si="60"/>
        <v>5.7351732787205565</v>
      </c>
      <c r="AC506" s="19">
        <f t="shared" si="61"/>
        <v>-3.0961314211371374</v>
      </c>
      <c r="AD506" s="17">
        <f t="shared" si="64"/>
        <v>0.0023248353075581056</v>
      </c>
      <c r="AE506" s="19">
        <f t="shared" si="66"/>
        <v>1.3708464774813514</v>
      </c>
      <c r="AF506" s="23">
        <f t="shared" si="62"/>
        <v>6.413333333333373</v>
      </c>
    </row>
    <row r="507" spans="26:32" ht="18" customHeight="1">
      <c r="Z507" s="18">
        <f t="shared" si="65"/>
        <v>482</v>
      </c>
      <c r="AA507" s="19">
        <f t="shared" si="63"/>
        <v>6.426666666666707</v>
      </c>
      <c r="AB507" s="19">
        <f t="shared" si="60"/>
        <v>5.730906008686683</v>
      </c>
      <c r="AC507" s="19">
        <f t="shared" si="61"/>
        <v>-3.0983811215655543</v>
      </c>
      <c r="AD507" s="17">
        <f t="shared" si="64"/>
        <v>0.0023265663951080665</v>
      </c>
      <c r="AE507" s="19">
        <f t="shared" si="66"/>
        <v>1.3731730438764593</v>
      </c>
      <c r="AF507" s="23">
        <f t="shared" si="62"/>
        <v>6.426666666666707</v>
      </c>
    </row>
    <row r="508" spans="26:32" ht="18" customHeight="1">
      <c r="Z508" s="18">
        <f t="shared" si="65"/>
        <v>483</v>
      </c>
      <c r="AA508" s="19">
        <f t="shared" si="63"/>
        <v>6.44000000000004</v>
      </c>
      <c r="AB508" s="19">
        <f t="shared" si="60"/>
        <v>5.726623034823734</v>
      </c>
      <c r="AC508" s="19">
        <f t="shared" si="61"/>
        <v>-3.1006072682533827</v>
      </c>
      <c r="AD508" s="17">
        <f t="shared" si="64"/>
        <v>0.0023283064473168585</v>
      </c>
      <c r="AE508" s="19">
        <f t="shared" si="66"/>
        <v>1.3755013503237763</v>
      </c>
      <c r="AF508" s="23">
        <f t="shared" si="62"/>
        <v>6.44000000000004</v>
      </c>
    </row>
    <row r="509" spans="26:32" ht="18" customHeight="1">
      <c r="Z509" s="18">
        <f t="shared" si="65"/>
        <v>484</v>
      </c>
      <c r="AA509" s="19">
        <f t="shared" si="63"/>
        <v>6.453333333333374</v>
      </c>
      <c r="AB509" s="19">
        <f t="shared" si="60"/>
        <v>5.722324418525502</v>
      </c>
      <c r="AC509" s="19">
        <f t="shared" si="61"/>
        <v>-3.1028098836192055</v>
      </c>
      <c r="AD509" s="17">
        <f t="shared" si="64"/>
        <v>0.0023300554736407266</v>
      </c>
      <c r="AE509" s="19">
        <f t="shared" si="66"/>
        <v>1.377831405797417</v>
      </c>
      <c r="AF509" s="23">
        <f t="shared" si="62"/>
        <v>6.453333333333374</v>
      </c>
    </row>
    <row r="510" spans="26:32" ht="18" customHeight="1">
      <c r="Z510" s="18">
        <f t="shared" si="65"/>
        <v>485</v>
      </c>
      <c r="AA510" s="19">
        <f t="shared" si="63"/>
        <v>6.466666666666708</v>
      </c>
      <c r="AB510" s="19">
        <f t="shared" si="60"/>
        <v>5.718010220528978</v>
      </c>
      <c r="AC510" s="19">
        <f t="shared" si="61"/>
        <v>-3.1049889900802734</v>
      </c>
      <c r="AD510" s="17">
        <f t="shared" si="64"/>
        <v>0.002331813483904521</v>
      </c>
      <c r="AE510" s="19">
        <f t="shared" si="66"/>
        <v>1.3801632192813216</v>
      </c>
      <c r="AF510" s="23">
        <f t="shared" si="62"/>
        <v>6.466666666666708</v>
      </c>
    </row>
    <row r="511" spans="26:32" ht="18" customHeight="1">
      <c r="Z511" s="18">
        <f t="shared" si="65"/>
        <v>486</v>
      </c>
      <c r="AA511" s="19">
        <f t="shared" si="63"/>
        <v>6.480000000000041</v>
      </c>
      <c r="AB511" s="19">
        <f t="shared" si="60"/>
        <v>5.713680500917717</v>
      </c>
      <c r="AC511" s="19">
        <f t="shared" si="61"/>
        <v>-3.1071446100500397</v>
      </c>
      <c r="AD511" s="17">
        <f t="shared" si="64"/>
        <v>0.0023335804883020264</v>
      </c>
      <c r="AE511" s="19">
        <f t="shared" si="66"/>
        <v>1.3824967997696236</v>
      </c>
      <c r="AF511" s="23">
        <f t="shared" si="62"/>
        <v>6.480000000000041</v>
      </c>
    </row>
    <row r="512" spans="26:32" ht="18" customHeight="1">
      <c r="Z512" s="18">
        <f t="shared" si="65"/>
        <v>487</v>
      </c>
      <c r="AA512" s="19">
        <f t="shared" si="63"/>
        <v>6.493333333333375</v>
      </c>
      <c r="AB512" s="19">
        <f t="shared" si="60"/>
        <v>5.709335319125133</v>
      </c>
      <c r="AC512" s="19">
        <f t="shared" si="61"/>
        <v>-3.109276765935692</v>
      </c>
      <c r="AD512" s="17">
        <f t="shared" si="64"/>
        <v>0.0023353564973963487</v>
      </c>
      <c r="AE512" s="19">
        <f t="shared" si="66"/>
        <v>1.3848321562670198</v>
      </c>
      <c r="AF512" s="23">
        <f t="shared" si="62"/>
        <v>6.493333333333375</v>
      </c>
    </row>
    <row r="513" spans="26:32" ht="18" customHeight="1">
      <c r="Z513" s="18">
        <f t="shared" si="65"/>
        <v>488</v>
      </c>
      <c r="AA513" s="19">
        <f t="shared" si="63"/>
        <v>6.506666666666709</v>
      </c>
      <c r="AB513" s="19">
        <f t="shared" si="60"/>
        <v>5.70497473393779</v>
      </c>
      <c r="AC513" s="19">
        <f t="shared" si="61"/>
        <v>-3.1113854801357115</v>
      </c>
      <c r="AD513" s="17">
        <f t="shared" si="64"/>
        <v>0.00233714152212032</v>
      </c>
      <c r="AE513" s="19">
        <f t="shared" si="66"/>
        <v>1.38716929778914</v>
      </c>
      <c r="AF513" s="23">
        <f t="shared" si="62"/>
        <v>6.506666666666709</v>
      </c>
    </row>
    <row r="514" spans="26:32" ht="18" customHeight="1">
      <c r="Z514" s="18">
        <f t="shared" si="65"/>
        <v>489</v>
      </c>
      <c r="AA514" s="19">
        <f t="shared" si="63"/>
        <v>6.520000000000042</v>
      </c>
      <c r="AB514" s="19">
        <f t="shared" si="60"/>
        <v>5.700598803498666</v>
      </c>
      <c r="AC514" s="19">
        <f t="shared" si="61"/>
        <v>-3.1134707750374475</v>
      </c>
      <c r="AD514" s="17">
        <f t="shared" si="64"/>
        <v>0.0023389355737769477</v>
      </c>
      <c r="AE514" s="19">
        <f t="shared" si="66"/>
        <v>1.389508233362917</v>
      </c>
      <c r="AF514" s="23">
        <f t="shared" si="62"/>
        <v>6.520000000000042</v>
      </c>
    </row>
    <row r="515" spans="26:32" ht="18" customHeight="1">
      <c r="Z515" s="18">
        <f t="shared" si="65"/>
        <v>490</v>
      </c>
      <c r="AA515" s="19">
        <f t="shared" si="63"/>
        <v>6.533333333333376</v>
      </c>
      <c r="AB515" s="19">
        <f t="shared" si="60"/>
        <v>5.6962075853104235</v>
      </c>
      <c r="AC515" s="19">
        <f t="shared" si="61"/>
        <v>-3.1155326730147346</v>
      </c>
      <c r="AD515" s="17">
        <f t="shared" si="64"/>
        <v>0.002340738664039877</v>
      </c>
      <c r="AE515" s="19">
        <f t="shared" si="66"/>
        <v>1.391848972026957</v>
      </c>
      <c r="AF515" s="23">
        <f t="shared" si="62"/>
        <v>6.533333333333376</v>
      </c>
    </row>
    <row r="516" spans="26:32" ht="18" customHeight="1">
      <c r="Z516" s="18">
        <f t="shared" si="65"/>
        <v>491</v>
      </c>
      <c r="AA516" s="19">
        <f t="shared" si="63"/>
        <v>6.5466666666667095</v>
      </c>
      <c r="AB516" s="19">
        <f t="shared" si="60"/>
        <v>5.691801136238584</v>
      </c>
      <c r="AC516" s="19">
        <f t="shared" si="61"/>
        <v>-3.1175711964254815</v>
      </c>
      <c r="AD516" s="17">
        <f t="shared" si="64"/>
        <v>0.0023425508049539205</v>
      </c>
      <c r="AE516" s="19">
        <f t="shared" si="66"/>
        <v>1.3941915228319108</v>
      </c>
      <c r="AF516" s="23">
        <f t="shared" si="62"/>
        <v>6.5466666666667095</v>
      </c>
    </row>
    <row r="517" spans="26:32" ht="18" customHeight="1">
      <c r="Z517" s="18">
        <f t="shared" si="65"/>
        <v>492</v>
      </c>
      <c r="AA517" s="19">
        <f t="shared" si="63"/>
        <v>6.560000000000043</v>
      </c>
      <c r="AB517" s="19">
        <f t="shared" si="60"/>
        <v>5.6873795125147275</v>
      </c>
      <c r="AC517" s="19">
        <f t="shared" si="61"/>
        <v>-3.1195863676093136</v>
      </c>
      <c r="AD517" s="17">
        <f t="shared" si="64"/>
        <v>0.0023443720089356018</v>
      </c>
      <c r="AE517" s="19">
        <f t="shared" si="66"/>
        <v>1.3965358948408464</v>
      </c>
      <c r="AF517" s="23">
        <f t="shared" si="62"/>
        <v>6.560000000000043</v>
      </c>
    </row>
    <row r="518" spans="26:32" ht="18" customHeight="1">
      <c r="Z518" s="18">
        <f t="shared" si="65"/>
        <v>493</v>
      </c>
      <c r="AA518" s="19">
        <f t="shared" si="63"/>
        <v>6.573333333333377</v>
      </c>
      <c r="AB518" s="19">
        <f t="shared" si="60"/>
        <v>5.68294276973965</v>
      </c>
      <c r="AC518" s="19">
        <f t="shared" si="61"/>
        <v>-3.1215782088852144</v>
      </c>
      <c r="AD518" s="17">
        <f t="shared" si="64"/>
        <v>0.002346202288773738</v>
      </c>
      <c r="AE518" s="19">
        <f t="shared" si="66"/>
        <v>1.39888209712962</v>
      </c>
      <c r="AF518" s="23">
        <f t="shared" si="62"/>
        <v>6.573333333333377</v>
      </c>
    </row>
    <row r="519" spans="26:32" ht="18" customHeight="1">
      <c r="Z519" s="18">
        <f t="shared" si="65"/>
        <v>494</v>
      </c>
      <c r="AA519" s="19">
        <f t="shared" si="63"/>
        <v>6.58666666666671</v>
      </c>
      <c r="AB519" s="19">
        <f t="shared" si="60"/>
        <v>5.678490962886522</v>
      </c>
      <c r="AC519" s="19">
        <f t="shared" si="61"/>
        <v>-3.1235467425492085</v>
      </c>
      <c r="AD519" s="17">
        <f t="shared" si="64"/>
        <v>0.002348041657630051</v>
      </c>
      <c r="AE519" s="19">
        <f t="shared" si="66"/>
        <v>1.4012301387872501</v>
      </c>
      <c r="AF519" s="23">
        <f t="shared" si="62"/>
        <v>6.58666666666671</v>
      </c>
    </row>
    <row r="520" spans="26:32" ht="18" customHeight="1">
      <c r="Z520" s="18">
        <f t="shared" si="65"/>
        <v>495</v>
      </c>
      <c r="AA520" s="19">
        <f t="shared" si="63"/>
        <v>6.600000000000044</v>
      </c>
      <c r="AB520" s="19">
        <f t="shared" si="60"/>
        <v>5.674024146303973</v>
      </c>
      <c r="AC520" s="19">
        <f t="shared" si="61"/>
        <v>-3.125491990872029</v>
      </c>
      <c r="AD520" s="17">
        <f t="shared" si="64"/>
        <v>0.0023498901290398264</v>
      </c>
      <c r="AE520" s="19">
        <f t="shared" si="66"/>
        <v>1.4035800289162899</v>
      </c>
      <c r="AF520" s="23">
        <f t="shared" si="62"/>
        <v>6.600000000000044</v>
      </c>
    </row>
    <row r="521" spans="26:32" ht="18" customHeight="1">
      <c r="Z521" s="18">
        <f t="shared" si="65"/>
        <v>496</v>
      </c>
      <c r="AA521" s="19">
        <f t="shared" si="63"/>
        <v>6.613333333333378</v>
      </c>
      <c r="AB521" s="19">
        <f t="shared" si="60"/>
        <v>5.669542373719175</v>
      </c>
      <c r="AC521" s="19">
        <f t="shared" si="61"/>
        <v>-3.127413976096817</v>
      </c>
      <c r="AD521" s="17">
        <f t="shared" si="64"/>
        <v>0.002351747716912604</v>
      </c>
      <c r="AE521" s="19">
        <f t="shared" si="66"/>
        <v>1.4059317766332025</v>
      </c>
      <c r="AF521" s="23">
        <f t="shared" si="62"/>
        <v>6.613333333333378</v>
      </c>
    </row>
    <row r="522" spans="26:32" ht="18" customHeight="1">
      <c r="Z522" s="18">
        <f t="shared" si="65"/>
        <v>497</v>
      </c>
      <c r="AA522" s="19">
        <f t="shared" si="63"/>
        <v>6.626666666666711</v>
      </c>
      <c r="AB522" s="19">
        <f t="shared" si="60"/>
        <v>5.665045698240915</v>
      </c>
      <c r="AC522" s="19">
        <f t="shared" si="61"/>
        <v>-3.1293127204368467</v>
      </c>
      <c r="AD522" s="17">
        <f t="shared" si="64"/>
        <v>0.0023536144355328927</v>
      </c>
      <c r="AE522" s="19">
        <f t="shared" si="66"/>
        <v>1.4082853910687354</v>
      </c>
      <c r="AF522" s="23">
        <f t="shared" si="62"/>
        <v>6.626666666666711</v>
      </c>
    </row>
    <row r="523" spans="26:32" ht="18" customHeight="1">
      <c r="Z523" s="18">
        <f t="shared" si="65"/>
        <v>498</v>
      </c>
      <c r="AA523" s="19">
        <f t="shared" si="63"/>
        <v>6.640000000000045</v>
      </c>
      <c r="AB523" s="19">
        <f t="shared" si="60"/>
        <v>5.660534172362626</v>
      </c>
      <c r="AC523" s="19">
        <f t="shared" si="61"/>
        <v>-3.1311882460732567</v>
      </c>
      <c r="AD523" s="17">
        <f t="shared" si="64"/>
        <v>0.002355490299560932</v>
      </c>
      <c r="AE523" s="19">
        <f t="shared" si="66"/>
        <v>1.4106408813682962</v>
      </c>
      <c r="AF523" s="23">
        <f t="shared" si="62"/>
        <v>6.640000000000045</v>
      </c>
    </row>
    <row r="524" spans="26:32" ht="18" customHeight="1">
      <c r="Z524" s="18">
        <f t="shared" si="65"/>
        <v>499</v>
      </c>
      <c r="AA524" s="19">
        <f t="shared" si="63"/>
        <v>6.653333333333379</v>
      </c>
      <c r="AB524" s="19">
        <f t="shared" si="60"/>
        <v>5.656007847965374</v>
      </c>
      <c r="AC524" s="19">
        <f t="shared" si="61"/>
        <v>-3.1330405751527874</v>
      </c>
      <c r="AD524" s="17">
        <f t="shared" si="64"/>
        <v>0.00235737532403349</v>
      </c>
      <c r="AE524" s="19">
        <f t="shared" si="66"/>
        <v>1.4129982566923298</v>
      </c>
      <c r="AF524" s="23">
        <f t="shared" si="62"/>
        <v>6.653333333333379</v>
      </c>
    </row>
    <row r="525" spans="26:32" ht="18" customHeight="1">
      <c r="Z525" s="18">
        <f t="shared" si="65"/>
        <v>500</v>
      </c>
      <c r="AA525" s="19">
        <f t="shared" si="63"/>
        <v>6.666666666666712</v>
      </c>
      <c r="AB525" s="19">
        <f t="shared" si="60"/>
        <v>5.6514667763208655</v>
      </c>
      <c r="AC525" s="19">
        <f t="shared" si="61"/>
        <v>-3.134869729785562</v>
      </c>
      <c r="AD525" s="17">
        <f t="shared" si="64"/>
        <v>0.0023592695243646825</v>
      </c>
      <c r="AE525" s="19">
        <f t="shared" si="66"/>
        <v>1.4153575262166944</v>
      </c>
      <c r="AF525" s="23">
        <f t="shared" si="62"/>
        <v>6.666666666666712</v>
      </c>
    </row>
    <row r="526" spans="26:32" ht="18" customHeight="1">
      <c r="Z526" s="18">
        <f t="shared" si="65"/>
        <v>501</v>
      </c>
      <c r="AA526" s="19">
        <f t="shared" si="63"/>
        <v>6.680000000000046</v>
      </c>
      <c r="AB526" s="19">
        <f t="shared" si="60"/>
        <v>5.646911008094372</v>
      </c>
      <c r="AC526" s="19">
        <f t="shared" si="61"/>
        <v>-3.136675732042848</v>
      </c>
      <c r="AD526" s="17">
        <f t="shared" si="64"/>
        <v>0.002361172916346853</v>
      </c>
      <c r="AE526" s="19">
        <f t="shared" si="66"/>
        <v>1.4177186991330413</v>
      </c>
      <c r="AF526" s="23">
        <f t="shared" si="62"/>
        <v>6.680000000000046</v>
      </c>
    </row>
    <row r="527" spans="26:32" ht="18" customHeight="1">
      <c r="Z527" s="18">
        <f t="shared" si="65"/>
        <v>502</v>
      </c>
      <c r="AA527" s="19">
        <f t="shared" si="63"/>
        <v>6.6933333333333795</v>
      </c>
      <c r="AB527" s="19">
        <f t="shared" si="60"/>
        <v>5.642340593347691</v>
      </c>
      <c r="AC527" s="19">
        <f t="shared" si="61"/>
        <v>-3.1384586039548723</v>
      </c>
      <c r="AD527" s="17">
        <f t="shared" si="64"/>
        <v>0.002363085516151455</v>
      </c>
      <c r="AE527" s="19">
        <f t="shared" si="66"/>
        <v>1.4200817846491927</v>
      </c>
      <c r="AF527" s="23">
        <f t="shared" si="62"/>
        <v>6.6933333333333795</v>
      </c>
    </row>
    <row r="528" spans="26:32" ht="18" customHeight="1">
      <c r="Z528" s="18">
        <f t="shared" si="65"/>
        <v>503</v>
      </c>
      <c r="AA528" s="19">
        <f t="shared" si="63"/>
        <v>6.706666666666713</v>
      </c>
      <c r="AB528" s="19">
        <f t="shared" si="60"/>
        <v>5.637755581542028</v>
      </c>
      <c r="AC528" s="19">
        <f t="shared" si="61"/>
        <v>-3.140218367508618</v>
      </c>
      <c r="AD528" s="17">
        <f t="shared" si="64"/>
        <v>0.0023650073403300017</v>
      </c>
      <c r="AE528" s="19">
        <f t="shared" si="66"/>
        <v>1.4224467919895227</v>
      </c>
      <c r="AF528" s="23">
        <f t="shared" si="62"/>
        <v>6.706666666666713</v>
      </c>
    </row>
    <row r="529" spans="26:32" ht="18" customHeight="1">
      <c r="Z529" s="18">
        <f t="shared" si="65"/>
        <v>504</v>
      </c>
      <c r="AA529" s="19">
        <f t="shared" si="63"/>
        <v>6.720000000000047</v>
      </c>
      <c r="AB529" s="19">
        <f t="shared" si="60"/>
        <v>5.633156021540874</v>
      </c>
      <c r="AC529" s="19">
        <f t="shared" si="61"/>
        <v>-3.141955044645652</v>
      </c>
      <c r="AD529" s="17">
        <f t="shared" si="64"/>
        <v>0.0023669384058150377</v>
      </c>
      <c r="AE529" s="19">
        <f t="shared" si="66"/>
        <v>1.4248137303953379</v>
      </c>
      <c r="AF529" s="23">
        <f t="shared" si="62"/>
        <v>6.720000000000047</v>
      </c>
    </row>
    <row r="530" spans="26:32" ht="18" customHeight="1">
      <c r="Z530" s="18">
        <f t="shared" si="65"/>
        <v>505</v>
      </c>
      <c r="AA530" s="19">
        <f t="shared" si="63"/>
        <v>6.7333333333333805</v>
      </c>
      <c r="AB530" s="19">
        <f t="shared" si="60"/>
        <v>5.62854196161285</v>
      </c>
      <c r="AC530" s="19">
        <f t="shared" si="61"/>
        <v>-3.143668657259961</v>
      </c>
      <c r="AD530" s="17">
        <f t="shared" si="64"/>
        <v>0.002368878729921148</v>
      </c>
      <c r="AE530" s="19">
        <f t="shared" si="66"/>
        <v>1.427182609125259</v>
      </c>
      <c r="AF530" s="23">
        <f t="shared" si="62"/>
        <v>6.7333333333333805</v>
      </c>
    </row>
    <row r="531" spans="26:32" ht="18" customHeight="1">
      <c r="Z531" s="18">
        <f t="shared" si="65"/>
        <v>506</v>
      </c>
      <c r="AA531" s="19">
        <f t="shared" si="63"/>
        <v>6.746666666666714</v>
      </c>
      <c r="AB531" s="19">
        <f t="shared" si="60"/>
        <v>5.623913449434561</v>
      </c>
      <c r="AC531" s="19">
        <f t="shared" si="61"/>
        <v>-3.1453592271958204</v>
      </c>
      <c r="AD531" s="17">
        <f t="shared" si="64"/>
        <v>0.002370828330345997</v>
      </c>
      <c r="AE531" s="19">
        <f t="shared" si="66"/>
        <v>1.4295534374556051</v>
      </c>
      <c r="AF531" s="23">
        <f t="shared" si="62"/>
        <v>6.746666666666714</v>
      </c>
    </row>
    <row r="532" spans="26:32" ht="18" customHeight="1">
      <c r="Z532" s="18">
        <f t="shared" si="65"/>
        <v>507</v>
      </c>
      <c r="AA532" s="19">
        <f t="shared" si="63"/>
        <v>6.760000000000048</v>
      </c>
      <c r="AB532" s="19">
        <f t="shared" si="60"/>
        <v>5.619270532093374</v>
      </c>
      <c r="AC532" s="19">
        <f t="shared" si="61"/>
        <v>-3.1470267762456534</v>
      </c>
      <c r="AD532" s="17">
        <f t="shared" si="64"/>
        <v>0.0023727872251714144</v>
      </c>
      <c r="AE532" s="19">
        <f t="shared" si="66"/>
        <v>1.4319262246807765</v>
      </c>
      <c r="AF532" s="23">
        <f t="shared" si="62"/>
        <v>6.760000000000048</v>
      </c>
    </row>
    <row r="533" spans="26:32" ht="18" customHeight="1">
      <c r="Z533" s="18">
        <f t="shared" si="65"/>
        <v>508</v>
      </c>
      <c r="AA533" s="19">
        <f t="shared" si="63"/>
        <v>6.773333333333381</v>
      </c>
      <c r="AB533" s="19">
        <f t="shared" si="60"/>
        <v>5.614613256090189</v>
      </c>
      <c r="AC533" s="19">
        <f t="shared" si="61"/>
        <v>-3.1486713261479116</v>
      </c>
      <c r="AD533" s="17">
        <f t="shared" si="64"/>
        <v>0.002374755432864521</v>
      </c>
      <c r="AE533" s="19">
        <f t="shared" si="66"/>
        <v>1.434300980113641</v>
      </c>
      <c r="AF533" s="23">
        <f t="shared" si="62"/>
        <v>6.773333333333381</v>
      </c>
    </row>
    <row r="534" spans="26:32" ht="18" customHeight="1">
      <c r="Z534" s="18">
        <f t="shared" si="65"/>
        <v>509</v>
      </c>
      <c r="AA534" s="19">
        <f t="shared" si="63"/>
        <v>6.786666666666715</v>
      </c>
      <c r="AB534" s="19">
        <f t="shared" si="60"/>
        <v>5.609941667342181</v>
      </c>
      <c r="AC534" s="19">
        <f t="shared" si="61"/>
        <v>-3.150292898584966</v>
      </c>
      <c r="AD534" s="17">
        <f t="shared" si="64"/>
        <v>0.002376732972278883</v>
      </c>
      <c r="AE534" s="19">
        <f t="shared" si="66"/>
        <v>1.4366777130859198</v>
      </c>
      <c r="AF534" s="23">
        <f t="shared" si="62"/>
        <v>6.786666666666715</v>
      </c>
    </row>
    <row r="535" spans="26:32" ht="18" customHeight="1">
      <c r="Z535" s="18">
        <f t="shared" si="65"/>
        <v>510</v>
      </c>
      <c r="AA535" s="19">
        <f t="shared" si="63"/>
        <v>6.800000000000049</v>
      </c>
      <c r="AB535" s="19">
        <f t="shared" si="60"/>
        <v>5.605255811185555</v>
      </c>
      <c r="AC535" s="19">
        <f t="shared" si="61"/>
        <v>-3.15189151518104</v>
      </c>
      <c r="AD535" s="17">
        <f t="shared" si="64"/>
        <v>0.002378719862655694</v>
      </c>
      <c r="AE535" s="19">
        <f t="shared" si="66"/>
        <v>1.4390564329485755</v>
      </c>
      <c r="AF535" s="23">
        <f t="shared" si="62"/>
        <v>6.800000000000049</v>
      </c>
    </row>
    <row r="536" spans="26:32" ht="18" customHeight="1">
      <c r="Z536" s="18">
        <f t="shared" si="65"/>
        <v>511</v>
      </c>
      <c r="AA536" s="19">
        <f t="shared" si="63"/>
        <v>6.813333333333382</v>
      </c>
      <c r="AB536" s="19">
        <f t="shared" si="60"/>
        <v>5.600555732378212</v>
      </c>
      <c r="AC536" s="19">
        <f t="shared" si="61"/>
        <v>-3.153467197500115</v>
      </c>
      <c r="AD536" s="17">
        <f t="shared" si="64"/>
        <v>0.0023807161236250184</v>
      </c>
      <c r="AE536" s="19">
        <f t="shared" si="66"/>
        <v>1.4414371490722007</v>
      </c>
      <c r="AF536" s="23">
        <f t="shared" si="62"/>
        <v>6.813333333333382</v>
      </c>
    </row>
    <row r="537" spans="26:32" ht="18" customHeight="1">
      <c r="Z537" s="18">
        <f t="shared" si="65"/>
        <v>512</v>
      </c>
      <c r="AA537" s="19">
        <f t="shared" si="63"/>
        <v>6.826666666666716</v>
      </c>
      <c r="AB537" s="19">
        <f aca="true" t="shared" si="67" ref="AB537:AB600">SQRT(2*g*(2*d+AA537-2*SQRT(AA537^2+d^2))*(AA537^2+d^2)/(3*AA537^2+d^2))</f>
        <v>5.595841475102422</v>
      </c>
      <c r="AC537" s="19">
        <f aca="true" t="shared" si="68" ref="AC537:AC600">-AB537*AA537/SQRT(AA537^2+d^2)</f>
        <v>-3.1550199670438634</v>
      </c>
      <c r="AD537" s="17">
        <f t="shared" si="64"/>
        <v>0.0023827217752070595</v>
      </c>
      <c r="AE537" s="19">
        <f t="shared" si="66"/>
        <v>1.4438198708474077</v>
      </c>
      <c r="AF537" s="23">
        <f aca="true" t="shared" si="69" ref="AF537:AF600">IF(čas&gt;=AE537,AA537,0)</f>
        <v>6.826666666666716</v>
      </c>
    </row>
    <row r="538" spans="26:32" ht="18" customHeight="1">
      <c r="Z538" s="18">
        <f t="shared" si="65"/>
        <v>513</v>
      </c>
      <c r="AA538" s="19">
        <f aca="true" t="shared" si="70" ref="AA538:AA601">AA537+AA$21</f>
        <v>6.84000000000005</v>
      </c>
      <c r="AB538" s="19">
        <f t="shared" si="67"/>
        <v>5.591113082967471</v>
      </c>
      <c r="AC538" s="19">
        <f t="shared" si="68"/>
        <v>-3.1565498452496072</v>
      </c>
      <c r="AD538" s="17">
        <f aca="true" t="shared" si="71" ref="AD538:AD601">AA$21/AB538</f>
        <v>0.0023847368378134637</v>
      </c>
      <c r="AE538" s="19">
        <f t="shared" si="66"/>
        <v>1.446204607685221</v>
      </c>
      <c r="AF538" s="23">
        <f t="shared" si="69"/>
        <v>6.84000000000005</v>
      </c>
    </row>
    <row r="539" spans="26:32" ht="18" customHeight="1">
      <c r="Z539" s="18">
        <f aca="true" t="shared" si="72" ref="Z539:Z602">Z538+1</f>
        <v>514</v>
      </c>
      <c r="AA539" s="19">
        <f t="shared" si="70"/>
        <v>6.853333333333383</v>
      </c>
      <c r="AB539" s="19">
        <f t="shared" si="67"/>
        <v>5.5863705990122945</v>
      </c>
      <c r="AC539" s="19">
        <f t="shared" si="68"/>
        <v>-3.1580568534882842</v>
      </c>
      <c r="AD539" s="17">
        <f t="shared" si="71"/>
        <v>0.002386761332248661</v>
      </c>
      <c r="AE539" s="19">
        <f aca="true" t="shared" si="73" ref="AE539:AE602">AE538+AD539</f>
        <v>1.4485913690174697</v>
      </c>
      <c r="AF539" s="23">
        <f t="shared" si="69"/>
        <v>6.853333333333383</v>
      </c>
    </row>
    <row r="540" spans="26:32" ht="18" customHeight="1">
      <c r="Z540" s="18">
        <f t="shared" si="72"/>
        <v>515</v>
      </c>
      <c r="AA540" s="19">
        <f t="shared" si="70"/>
        <v>6.866666666666717</v>
      </c>
      <c r="AB540" s="19">
        <f t="shared" si="67"/>
        <v>5.58161406570806</v>
      </c>
      <c r="AC540" s="19">
        <f t="shared" si="68"/>
        <v>-3.1595410130624186</v>
      </c>
      <c r="AD540" s="17">
        <f t="shared" si="71"/>
        <v>0.0023887952797112502</v>
      </c>
      <c r="AE540" s="19">
        <f t="shared" si="73"/>
        <v>1.450980164297181</v>
      </c>
      <c r="AF540" s="23">
        <f t="shared" si="69"/>
        <v>6.866666666666717</v>
      </c>
    </row>
    <row r="541" spans="26:32" ht="18" customHeight="1">
      <c r="Z541" s="18">
        <f t="shared" si="72"/>
        <v>516</v>
      </c>
      <c r="AA541" s="19">
        <f t="shared" si="70"/>
        <v>6.8800000000000505</v>
      </c>
      <c r="AB541" s="19">
        <f t="shared" si="67"/>
        <v>5.576843524960716</v>
      </c>
      <c r="AC541" s="19">
        <f t="shared" si="68"/>
        <v>-3.161002345204094</v>
      </c>
      <c r="AD541" s="17">
        <f t="shared" si="71"/>
        <v>0.002390838701795431</v>
      </c>
      <c r="AE541" s="19">
        <f t="shared" si="73"/>
        <v>1.4533710029989764</v>
      </c>
      <c r="AF541" s="23">
        <f t="shared" si="69"/>
        <v>6.8800000000000505</v>
      </c>
    </row>
    <row r="542" spans="26:32" ht="18" customHeight="1">
      <c r="Z542" s="18">
        <f t="shared" si="72"/>
        <v>517</v>
      </c>
      <c r="AA542" s="19">
        <f t="shared" si="70"/>
        <v>6.893333333333384</v>
      </c>
      <c r="AB542" s="19">
        <f t="shared" si="67"/>
        <v>5.572059018113555</v>
      </c>
      <c r="AC542" s="19">
        <f t="shared" si="68"/>
        <v>-3.1624408710729734</v>
      </c>
      <c r="AD542" s="17">
        <f t="shared" si="71"/>
        <v>0.0023928916204924533</v>
      </c>
      <c r="AE542" s="19">
        <f t="shared" si="73"/>
        <v>1.4557638946194689</v>
      </c>
      <c r="AF542" s="23">
        <f t="shared" si="69"/>
        <v>6.893333333333384</v>
      </c>
    </row>
    <row r="543" spans="26:32" ht="18" customHeight="1">
      <c r="Z543" s="18">
        <f t="shared" si="72"/>
        <v>518</v>
      </c>
      <c r="AA543" s="19">
        <f t="shared" si="70"/>
        <v>6.906666666666718</v>
      </c>
      <c r="AB543" s="19">
        <f t="shared" si="67"/>
        <v>5.56726058594973</v>
      </c>
      <c r="AC543" s="19">
        <f t="shared" si="68"/>
        <v>-3.1638566117542997</v>
      </c>
      <c r="AD543" s="17">
        <f t="shared" si="71"/>
        <v>0.002394954058192118</v>
      </c>
      <c r="AE543" s="19">
        <f t="shared" si="73"/>
        <v>1.4581588486776609</v>
      </c>
      <c r="AF543" s="23">
        <f t="shared" si="69"/>
        <v>6.906666666666718</v>
      </c>
    </row>
    <row r="544" spans="26:32" ht="18" customHeight="1">
      <c r="Z544" s="18">
        <f t="shared" si="72"/>
        <v>519</v>
      </c>
      <c r="AA544" s="19">
        <f t="shared" si="70"/>
        <v>6.920000000000051</v>
      </c>
      <c r="AB544" s="19">
        <f t="shared" si="67"/>
        <v>5.562448268694744</v>
      </c>
      <c r="AC544" s="19">
        <f t="shared" si="68"/>
        <v>-3.1652495882569305</v>
      </c>
      <c r="AD544" s="17">
        <f t="shared" si="71"/>
        <v>0.002397026037684314</v>
      </c>
      <c r="AE544" s="19">
        <f t="shared" si="73"/>
        <v>1.460555874715345</v>
      </c>
      <c r="AF544" s="23">
        <f t="shared" si="69"/>
        <v>6.920000000000051</v>
      </c>
    </row>
    <row r="545" spans="26:32" ht="18" customHeight="1">
      <c r="Z545" s="18">
        <f t="shared" si="72"/>
        <v>520</v>
      </c>
      <c r="AA545" s="19">
        <f t="shared" si="70"/>
        <v>6.933333333333385</v>
      </c>
      <c r="AB545" s="19">
        <f t="shared" si="67"/>
        <v>5.557622106018882</v>
      </c>
      <c r="AC545" s="19">
        <f t="shared" si="68"/>
        <v>-3.166619821511342</v>
      </c>
      <c r="AD545" s="17">
        <f t="shared" si="71"/>
        <v>0.0023991075821606133</v>
      </c>
      <c r="AE545" s="19">
        <f t="shared" si="73"/>
        <v>1.4629549822975056</v>
      </c>
      <c r="AF545" s="23">
        <f t="shared" si="69"/>
        <v>6.933333333333385</v>
      </c>
    </row>
    <row r="546" spans="26:32" ht="18" customHeight="1">
      <c r="Z546" s="18">
        <f t="shared" si="72"/>
        <v>521</v>
      </c>
      <c r="AA546" s="19">
        <f t="shared" si="70"/>
        <v>6.946666666666719</v>
      </c>
      <c r="AB546" s="19">
        <f t="shared" si="67"/>
        <v>5.552782137039694</v>
      </c>
      <c r="AC546" s="19">
        <f t="shared" si="68"/>
        <v>-3.167967332367707</v>
      </c>
      <c r="AD546" s="17">
        <f t="shared" si="71"/>
        <v>0.0024011987152158677</v>
      </c>
      <c r="AE546" s="19">
        <f t="shared" si="73"/>
        <v>1.4653561810127216</v>
      </c>
      <c r="AF546" s="23">
        <f t="shared" si="69"/>
        <v>6.946666666666719</v>
      </c>
    </row>
    <row r="547" spans="26:32" ht="18" customHeight="1">
      <c r="Z547" s="18">
        <f t="shared" si="72"/>
        <v>522</v>
      </c>
      <c r="AA547" s="19">
        <f t="shared" si="70"/>
        <v>6.960000000000052</v>
      </c>
      <c r="AB547" s="19">
        <f t="shared" si="67"/>
        <v>5.547928400324376</v>
      </c>
      <c r="AC547" s="19">
        <f t="shared" si="68"/>
        <v>-3.1692921415939326</v>
      </c>
      <c r="AD547" s="17">
        <f t="shared" si="71"/>
        <v>0.0024032994608498845</v>
      </c>
      <c r="AE547" s="19">
        <f t="shared" si="73"/>
        <v>1.4677594804735714</v>
      </c>
      <c r="AF547" s="23">
        <f t="shared" si="69"/>
        <v>6.960000000000052</v>
      </c>
    </row>
    <row r="548" spans="26:32" ht="18" customHeight="1">
      <c r="Z548" s="18">
        <f t="shared" si="72"/>
        <v>523</v>
      </c>
      <c r="AA548" s="19">
        <f t="shared" si="70"/>
        <v>6.973333333333386</v>
      </c>
      <c r="AB548" s="19">
        <f t="shared" si="67"/>
        <v>5.543060933892181</v>
      </c>
      <c r="AC548" s="19">
        <f t="shared" si="68"/>
        <v>-3.170594269873738</v>
      </c>
      <c r="AD548" s="17">
        <f t="shared" si="71"/>
        <v>0.002405409843469111</v>
      </c>
      <c r="AE548" s="19">
        <f t="shared" si="73"/>
        <v>1.4701648903170406</v>
      </c>
      <c r="AF548" s="23">
        <f t="shared" si="69"/>
        <v>6.973333333333386</v>
      </c>
    </row>
    <row r="549" spans="26:32" ht="18" customHeight="1">
      <c r="Z549" s="18">
        <f t="shared" si="72"/>
        <v>524</v>
      </c>
      <c r="AA549" s="19">
        <f t="shared" si="70"/>
        <v>6.98666666666672</v>
      </c>
      <c r="AB549" s="19">
        <f t="shared" si="67"/>
        <v>5.538179775216746</v>
      </c>
      <c r="AC549" s="19">
        <f t="shared" si="68"/>
        <v>-3.171873737804716</v>
      </c>
      <c r="AD549" s="17">
        <f t="shared" si="71"/>
        <v>0.002407529887888392</v>
      </c>
      <c r="AE549" s="19">
        <f t="shared" si="73"/>
        <v>1.4725724202049288</v>
      </c>
      <c r="AF549" s="23">
        <f t="shared" si="69"/>
        <v>6.98666666666672</v>
      </c>
    </row>
    <row r="550" spans="26:32" ht="18" customHeight="1">
      <c r="Z550" s="18">
        <f t="shared" si="72"/>
        <v>525</v>
      </c>
      <c r="AA550" s="19">
        <f t="shared" si="70"/>
        <v>7.000000000000053</v>
      </c>
      <c r="AB550" s="19">
        <f t="shared" si="67"/>
        <v>5.533284961228449</v>
      </c>
      <c r="AC550" s="19">
        <f t="shared" si="68"/>
        <v>-3.1731305658964306</v>
      </c>
      <c r="AD550" s="17">
        <f t="shared" si="71"/>
        <v>0.002409659619332743</v>
      </c>
      <c r="AE550" s="19">
        <f t="shared" si="73"/>
        <v>1.4749820798242617</v>
      </c>
      <c r="AF550" s="23">
        <f t="shared" si="69"/>
        <v>7.000000000000053</v>
      </c>
    </row>
    <row r="551" spans="26:32" ht="18" customHeight="1">
      <c r="Z551" s="18">
        <f t="shared" si="72"/>
        <v>526</v>
      </c>
      <c r="AA551" s="19">
        <f t="shared" si="70"/>
        <v>7.013333333333387</v>
      </c>
      <c r="AB551" s="19">
        <f t="shared" si="67"/>
        <v>5.528376528316725</v>
      </c>
      <c r="AC551" s="19">
        <f t="shared" si="68"/>
        <v>-3.1743647745685237</v>
      </c>
      <c r="AD551" s="17">
        <f t="shared" si="71"/>
        <v>0.0024117990634391637</v>
      </c>
      <c r="AE551" s="19">
        <f t="shared" si="73"/>
        <v>1.4773938788877008</v>
      </c>
      <c r="AF551" s="23">
        <f t="shared" si="69"/>
        <v>7.013333333333387</v>
      </c>
    </row>
    <row r="552" spans="26:32" ht="18" customHeight="1">
      <c r="Z552" s="18">
        <f t="shared" si="72"/>
        <v>527</v>
      </c>
      <c r="AA552" s="19">
        <f t="shared" si="70"/>
        <v>7.026666666666721</v>
      </c>
      <c r="AB552" s="19">
        <f t="shared" si="67"/>
        <v>5.52345451233233</v>
      </c>
      <c r="AC552" s="19">
        <f t="shared" si="68"/>
        <v>-3.1755763841488043</v>
      </c>
      <c r="AD552" s="17">
        <f t="shared" si="71"/>
        <v>0.002413948246258519</v>
      </c>
      <c r="AE552" s="19">
        <f t="shared" si="73"/>
        <v>1.4798078271339594</v>
      </c>
      <c r="AF552" s="23">
        <f t="shared" si="69"/>
        <v>7.026666666666721</v>
      </c>
    </row>
    <row r="553" spans="26:32" ht="18" customHeight="1">
      <c r="Z553" s="18">
        <f t="shared" si="72"/>
        <v>528</v>
      </c>
      <c r="AA553" s="19">
        <f t="shared" si="70"/>
        <v>7.040000000000054</v>
      </c>
      <c r="AB553" s="19">
        <f t="shared" si="67"/>
        <v>5.518518948589601</v>
      </c>
      <c r="AC553" s="19">
        <f t="shared" si="68"/>
        <v>-3.1767654148713746</v>
      </c>
      <c r="AD553" s="17">
        <f t="shared" si="71"/>
        <v>0.0024161071942574394</v>
      </c>
      <c r="AE553" s="19">
        <f t="shared" si="73"/>
        <v>1.4822239343282169</v>
      </c>
      <c r="AF553" s="23">
        <f t="shared" si="69"/>
        <v>7.040000000000054</v>
      </c>
    </row>
    <row r="554" spans="26:32" ht="18" customHeight="1">
      <c r="Z554" s="18">
        <f t="shared" si="72"/>
        <v>529</v>
      </c>
      <c r="AA554" s="19">
        <f t="shared" si="70"/>
        <v>7.053333333333388</v>
      </c>
      <c r="AB554" s="19">
        <f t="shared" si="67"/>
        <v>5.513569871868689</v>
      </c>
      <c r="AC554" s="19">
        <f t="shared" si="68"/>
        <v>-3.1779318868747537</v>
      </c>
      <c r="AD554" s="17">
        <f t="shared" si="71"/>
        <v>0.002418275934320268</v>
      </c>
      <c r="AE554" s="19">
        <f t="shared" si="73"/>
        <v>1.4846422102625372</v>
      </c>
      <c r="AF554" s="23">
        <f t="shared" si="69"/>
        <v>7.053333333333388</v>
      </c>
    </row>
    <row r="555" spans="26:32" ht="18" customHeight="1">
      <c r="Z555" s="18">
        <f t="shared" si="72"/>
        <v>530</v>
      </c>
      <c r="AA555" s="19">
        <f t="shared" si="70"/>
        <v>7.0666666666667215</v>
      </c>
      <c r="AB555" s="19">
        <f t="shared" si="67"/>
        <v>5.508607316417767</v>
      </c>
      <c r="AC555" s="19">
        <f t="shared" si="68"/>
        <v>-3.1790758202000156</v>
      </c>
      <c r="AD555" s="17">
        <f t="shared" si="71"/>
        <v>0.002420454493751057</v>
      </c>
      <c r="AE555" s="19">
        <f t="shared" si="73"/>
        <v>1.4870626647562883</v>
      </c>
      <c r="AF555" s="23">
        <f t="shared" si="69"/>
        <v>7.0666666666667215</v>
      </c>
    </row>
    <row r="556" spans="26:32" ht="18" customHeight="1">
      <c r="Z556" s="18">
        <f t="shared" si="72"/>
        <v>531</v>
      </c>
      <c r="AA556" s="19">
        <f t="shared" si="70"/>
        <v>7.080000000000055</v>
      </c>
      <c r="AB556" s="19">
        <f t="shared" si="67"/>
        <v>5.50363131595521</v>
      </c>
      <c r="AC556" s="19">
        <f t="shared" si="68"/>
        <v>-3.180197234788935</v>
      </c>
      <c r="AD556" s="17">
        <f t="shared" si="71"/>
        <v>0.0024226429002755976</v>
      </c>
      <c r="AE556" s="19">
        <f t="shared" si="73"/>
        <v>1.489485307656564</v>
      </c>
      <c r="AF556" s="23">
        <f t="shared" si="69"/>
        <v>7.080000000000055</v>
      </c>
    </row>
    <row r="557" spans="26:32" ht="18" customHeight="1">
      <c r="Z557" s="18">
        <f t="shared" si="72"/>
        <v>532</v>
      </c>
      <c r="AA557" s="19">
        <f t="shared" si="70"/>
        <v>7.093333333333389</v>
      </c>
      <c r="AB557" s="19">
        <f t="shared" si="67"/>
        <v>5.498641903671744</v>
      </c>
      <c r="AC557" s="19">
        <f t="shared" si="68"/>
        <v>-3.1812961504821406</v>
      </c>
      <c r="AD557" s="17">
        <f t="shared" si="71"/>
        <v>0.002424841182043504</v>
      </c>
      <c r="AE557" s="19">
        <f t="shared" si="73"/>
        <v>1.4919101488386075</v>
      </c>
      <c r="AF557" s="23">
        <f t="shared" si="69"/>
        <v>7.093333333333389</v>
      </c>
    </row>
    <row r="558" spans="26:32" ht="18" customHeight="1">
      <c r="Z558" s="18">
        <f t="shared" si="72"/>
        <v>533</v>
      </c>
      <c r="AA558" s="19">
        <f t="shared" si="70"/>
        <v>7.106666666666722</v>
      </c>
      <c r="AB558" s="19">
        <f t="shared" si="67"/>
        <v>5.493639112232562</v>
      </c>
      <c r="AC558" s="19">
        <f t="shared" si="68"/>
        <v>-3.182372587017266</v>
      </c>
      <c r="AD558" s="17">
        <f t="shared" si="71"/>
        <v>0.0024270493676303386</v>
      </c>
      <c r="AE558" s="19">
        <f t="shared" si="73"/>
        <v>1.494337198206238</v>
      </c>
      <c r="AF558" s="23">
        <f t="shared" si="69"/>
        <v>7.106666666666722</v>
      </c>
    </row>
    <row r="559" spans="26:32" ht="18" customHeight="1">
      <c r="Z559" s="18">
        <f t="shared" si="72"/>
        <v>534</v>
      </c>
      <c r="AA559" s="19">
        <f t="shared" si="70"/>
        <v>7.120000000000056</v>
      </c>
      <c r="AB559" s="19">
        <f t="shared" si="67"/>
        <v>5.488622973779443</v>
      </c>
      <c r="AC559" s="19">
        <f t="shared" si="68"/>
        <v>-3.183426564027132</v>
      </c>
      <c r="AD559" s="17">
        <f t="shared" si="71"/>
        <v>0.0024292674860397737</v>
      </c>
      <c r="AE559" s="19">
        <f t="shared" si="73"/>
        <v>1.4967664656922777</v>
      </c>
      <c r="AF559" s="23">
        <f t="shared" si="69"/>
        <v>7.120000000000056</v>
      </c>
    </row>
    <row r="560" spans="26:32" ht="18" customHeight="1">
      <c r="Z560" s="18">
        <f t="shared" si="72"/>
        <v>535</v>
      </c>
      <c r="AA560" s="19">
        <f t="shared" si="70"/>
        <v>7.13333333333339</v>
      </c>
      <c r="AB560" s="19">
        <f t="shared" si="67"/>
        <v>5.48359351993283</v>
      </c>
      <c r="AC560" s="19">
        <f t="shared" si="68"/>
        <v>-3.1844581010379285</v>
      </c>
      <c r="AD560" s="17">
        <f t="shared" si="71"/>
        <v>0.002431495566705801</v>
      </c>
      <c r="AE560" s="19">
        <f t="shared" si="73"/>
        <v>1.4991979612589834</v>
      </c>
      <c r="AF560" s="23">
        <f t="shared" si="69"/>
        <v>7.13333333333339</v>
      </c>
    </row>
    <row r="561" spans="26:32" ht="18" customHeight="1">
      <c r="Z561" s="18">
        <f t="shared" si="72"/>
        <v>536</v>
      </c>
      <c r="AA561" s="19">
        <f t="shared" si="70"/>
        <v>7.146666666666723</v>
      </c>
      <c r="AB561" s="19">
        <f t="shared" si="67"/>
        <v>5.478550781793849</v>
      </c>
      <c r="AC561" s="19">
        <f t="shared" si="68"/>
        <v>-3.1854672174673837</v>
      </c>
      <c r="AD561" s="17">
        <f t="shared" si="71"/>
        <v>0.0024337336394950025</v>
      </c>
      <c r="AE561" s="19">
        <f t="shared" si="73"/>
        <v>1.5016316948984785</v>
      </c>
      <c r="AF561" s="23">
        <f t="shared" si="69"/>
        <v>7.146666666666723</v>
      </c>
    </row>
    <row r="562" spans="26:32" ht="18" customHeight="1">
      <c r="Z562" s="18">
        <f t="shared" si="72"/>
        <v>537</v>
      </c>
      <c r="AA562" s="19">
        <f t="shared" si="70"/>
        <v>7.160000000000057</v>
      </c>
      <c r="AB562" s="19">
        <f t="shared" si="67"/>
        <v>5.473494789946354</v>
      </c>
      <c r="AC562" s="19">
        <f t="shared" si="68"/>
        <v>-3.1864539326229666</v>
      </c>
      <c r="AD562" s="17">
        <f t="shared" si="71"/>
        <v>0.002435981734708843</v>
      </c>
      <c r="AE562" s="19">
        <f t="shared" si="73"/>
        <v>1.5040676766331873</v>
      </c>
      <c r="AF562" s="23">
        <f t="shared" si="69"/>
        <v>7.160000000000057</v>
      </c>
    </row>
    <row r="563" spans="26:32" ht="18" customHeight="1">
      <c r="Z563" s="18">
        <f t="shared" si="72"/>
        <v>538</v>
      </c>
      <c r="AA563" s="19">
        <f t="shared" si="70"/>
        <v>7.173333333333391</v>
      </c>
      <c r="AB563" s="19">
        <f t="shared" si="67"/>
        <v>5.468425574458924</v>
      </c>
      <c r="AC563" s="19">
        <f t="shared" si="68"/>
        <v>-3.187418265700092</v>
      </c>
      <c r="AD563" s="17">
        <f t="shared" si="71"/>
        <v>0.002438239883086021</v>
      </c>
      <c r="AE563" s="19">
        <f t="shared" si="73"/>
        <v>1.5065059165162733</v>
      </c>
      <c r="AF563" s="23">
        <f t="shared" si="69"/>
        <v>7.173333333333391</v>
      </c>
    </row>
    <row r="564" spans="26:32" ht="18" customHeight="1">
      <c r="Z564" s="18">
        <f t="shared" si="72"/>
        <v>539</v>
      </c>
      <c r="AA564" s="19">
        <f t="shared" si="70"/>
        <v>7.186666666666724</v>
      </c>
      <c r="AB564" s="19">
        <f t="shared" si="67"/>
        <v>5.463343164886841</v>
      </c>
      <c r="AC564" s="19">
        <f t="shared" si="68"/>
        <v>-3.188360235780332</v>
      </c>
      <c r="AD564" s="17">
        <f t="shared" si="71"/>
        <v>0.002440508115804858</v>
      </c>
      <c r="AE564" s="19">
        <f t="shared" si="73"/>
        <v>1.508946424632078</v>
      </c>
      <c r="AF564" s="23">
        <f t="shared" si="69"/>
        <v>7.186666666666724</v>
      </c>
    </row>
    <row r="565" spans="26:32" ht="18" customHeight="1">
      <c r="Z565" s="18">
        <f t="shared" si="72"/>
        <v>540</v>
      </c>
      <c r="AA565" s="19">
        <f t="shared" si="70"/>
        <v>7.200000000000058</v>
      </c>
      <c r="AB565" s="19">
        <f t="shared" si="67"/>
        <v>5.458247590274005</v>
      </c>
      <c r="AC565" s="19">
        <f t="shared" si="68"/>
        <v>-3.189279861829616</v>
      </c>
      <c r="AD565" s="17">
        <f t="shared" si="71"/>
        <v>0.002442786464485756</v>
      </c>
      <c r="AE565" s="19">
        <f t="shared" si="73"/>
        <v>1.5113892110965639</v>
      </c>
      <c r="AF565" s="23">
        <f t="shared" si="69"/>
        <v>7.200000000000058</v>
      </c>
    </row>
    <row r="566" spans="26:32" ht="18" customHeight="1">
      <c r="Z566" s="18">
        <f t="shared" si="72"/>
        <v>541</v>
      </c>
      <c r="AA566" s="19">
        <f t="shared" si="70"/>
        <v>7.2133333333333916</v>
      </c>
      <c r="AB566" s="19">
        <f t="shared" si="67"/>
        <v>5.453138879154869</v>
      </c>
      <c r="AC566" s="19">
        <f t="shared" si="68"/>
        <v>-3.190177162696458</v>
      </c>
      <c r="AD566" s="17">
        <f t="shared" si="71"/>
        <v>0.002445074961193679</v>
      </c>
      <c r="AE566" s="19">
        <f t="shared" si="73"/>
        <v>1.5138342860577576</v>
      </c>
      <c r="AF566" s="23">
        <f t="shared" si="69"/>
        <v>7.2133333333333916</v>
      </c>
    </row>
    <row r="567" spans="26:32" ht="18" customHeight="1">
      <c r="Z567" s="18">
        <f t="shared" si="72"/>
        <v>542</v>
      </c>
      <c r="AA567" s="19">
        <f t="shared" si="70"/>
        <v>7.226666666666725</v>
      </c>
      <c r="AB567" s="19">
        <f t="shared" si="67"/>
        <v>5.448017059556343</v>
      </c>
      <c r="AC567" s="19">
        <f t="shared" si="68"/>
        <v>-3.1910521571101977</v>
      </c>
      <c r="AD567" s="17">
        <f t="shared" si="71"/>
        <v>0.002447373638440686</v>
      </c>
      <c r="AE567" s="19">
        <f t="shared" si="73"/>
        <v>1.5162816596961983</v>
      </c>
      <c r="AF567" s="23">
        <f t="shared" si="69"/>
        <v>7.226666666666725</v>
      </c>
    </row>
    <row r="568" spans="26:32" ht="18" customHeight="1">
      <c r="Z568" s="18">
        <f t="shared" si="72"/>
        <v>543</v>
      </c>
      <c r="AA568" s="19">
        <f t="shared" si="70"/>
        <v>7.240000000000059</v>
      </c>
      <c r="AB568" s="19">
        <f t="shared" si="67"/>
        <v>5.442882158999643</v>
      </c>
      <c r="AC568" s="19">
        <f t="shared" si="68"/>
        <v>-3.191904863679223</v>
      </c>
      <c r="AD568" s="17">
        <f t="shared" si="71"/>
        <v>0.002449682529188523</v>
      </c>
      <c r="AE568" s="19">
        <f t="shared" si="73"/>
        <v>1.5187313422253867</v>
      </c>
      <c r="AF568" s="23">
        <f t="shared" si="69"/>
        <v>7.240000000000059</v>
      </c>
    </row>
    <row r="569" spans="26:32" ht="18" customHeight="1">
      <c r="Z569" s="18">
        <f t="shared" si="72"/>
        <v>544</v>
      </c>
      <c r="AA569" s="19">
        <f t="shared" si="70"/>
        <v>7.2533333333333925</v>
      </c>
      <c r="AB569" s="19">
        <f t="shared" si="67"/>
        <v>5.437734204502137</v>
      </c>
      <c r="AC569" s="19">
        <f t="shared" si="68"/>
        <v>-3.1927353008892134</v>
      </c>
      <c r="AD569" s="17">
        <f t="shared" si="71"/>
        <v>0.002452001666851257</v>
      </c>
      <c r="AE569" s="19">
        <f t="shared" si="73"/>
        <v>1.521183343892238</v>
      </c>
      <c r="AF569" s="23">
        <f t="shared" si="69"/>
        <v>7.2533333333333925</v>
      </c>
    </row>
    <row r="570" spans="26:32" ht="18" customHeight="1">
      <c r="Z570" s="18">
        <f t="shared" si="72"/>
        <v>545</v>
      </c>
      <c r="AA570" s="19">
        <f t="shared" si="70"/>
        <v>7.266666666666726</v>
      </c>
      <c r="AB570" s="19">
        <f t="shared" si="67"/>
        <v>5.432573222579151</v>
      </c>
      <c r="AC570" s="19">
        <f t="shared" si="68"/>
        <v>-3.193543487101388</v>
      </c>
      <c r="AD570" s="17">
        <f t="shared" si="71"/>
        <v>0.002454331085297962</v>
      </c>
      <c r="AE570" s="19">
        <f t="shared" si="73"/>
        <v>1.523637674977536</v>
      </c>
      <c r="AF570" s="23">
        <f t="shared" si="69"/>
        <v>7.266666666666726</v>
      </c>
    </row>
    <row r="571" spans="26:32" ht="18" customHeight="1">
      <c r="Z571" s="18">
        <f t="shared" si="72"/>
        <v>546</v>
      </c>
      <c r="AA571" s="19">
        <f t="shared" si="70"/>
        <v>7.28000000000006</v>
      </c>
      <c r="AB571" s="19">
        <f t="shared" si="67"/>
        <v>5.42739923924577</v>
      </c>
      <c r="AC571" s="19">
        <f t="shared" si="68"/>
        <v>-3.1943294405507605</v>
      </c>
      <c r="AD571" s="17">
        <f t="shared" si="71"/>
        <v>0.0024566708188554468</v>
      </c>
      <c r="AE571" s="19">
        <f t="shared" si="73"/>
        <v>1.5260943457963914</v>
      </c>
      <c r="AF571" s="23">
        <f t="shared" si="69"/>
        <v>7.28000000000006</v>
      </c>
    </row>
    <row r="572" spans="26:32" ht="18" customHeight="1">
      <c r="Z572" s="18">
        <f t="shared" si="72"/>
        <v>547</v>
      </c>
      <c r="AA572" s="19">
        <f t="shared" si="70"/>
        <v>7.293333333333393</v>
      </c>
      <c r="AB572" s="19">
        <f t="shared" si="67"/>
        <v>5.422212280018582</v>
      </c>
      <c r="AC572" s="19">
        <f t="shared" si="68"/>
        <v>-3.195093179344388</v>
      </c>
      <c r="AD572" s="17">
        <f t="shared" si="71"/>
        <v>0.002459020902311047</v>
      </c>
      <c r="AE572" s="19">
        <f t="shared" si="73"/>
        <v>1.5285533666987023</v>
      </c>
      <c r="AF572" s="23">
        <f t="shared" si="69"/>
        <v>7.293333333333393</v>
      </c>
    </row>
    <row r="573" spans="26:32" ht="18" customHeight="1">
      <c r="Z573" s="18">
        <f t="shared" si="72"/>
        <v>548</v>
      </c>
      <c r="AA573" s="19">
        <f t="shared" si="70"/>
        <v>7.306666666666727</v>
      </c>
      <c r="AB573" s="19">
        <f t="shared" si="67"/>
        <v>5.4170123699174235</v>
      </c>
      <c r="AC573" s="19">
        <f t="shared" si="68"/>
        <v>-3.195834721459647</v>
      </c>
      <c r="AD573" s="17">
        <f t="shared" si="71"/>
        <v>0.0024613813709154567</v>
      </c>
      <c r="AE573" s="19">
        <f t="shared" si="73"/>
        <v>1.531014748069618</v>
      </c>
      <c r="AF573" s="23">
        <f t="shared" si="69"/>
        <v>7.306666666666727</v>
      </c>
    </row>
    <row r="574" spans="26:32" ht="18" customHeight="1">
      <c r="Z574" s="18">
        <f t="shared" si="72"/>
        <v>549</v>
      </c>
      <c r="AA574" s="19">
        <f t="shared" si="70"/>
        <v>7.320000000000061</v>
      </c>
      <c r="AB574" s="19">
        <f t="shared" si="67"/>
        <v>5.411799533467082</v>
      </c>
      <c r="AC574" s="19">
        <f t="shared" si="68"/>
        <v>-3.196554084742493</v>
      </c>
      <c r="AD574" s="17">
        <f t="shared" si="71"/>
        <v>0.0024637522603856137</v>
      </c>
      <c r="AE574" s="19">
        <f t="shared" si="73"/>
        <v>1.5334785003300035</v>
      </c>
      <c r="AF574" s="23">
        <f t="shared" si="69"/>
        <v>7.320000000000061</v>
      </c>
    </row>
    <row r="575" spans="26:32" ht="18" customHeight="1">
      <c r="Z575" s="18">
        <f t="shared" si="72"/>
        <v>550</v>
      </c>
      <c r="AA575" s="19">
        <f t="shared" si="70"/>
        <v>7.333333333333394</v>
      </c>
      <c r="AB575" s="19">
        <f t="shared" si="67"/>
        <v>5.406573794698979</v>
      </c>
      <c r="AC575" s="19">
        <f t="shared" si="68"/>
        <v>-3.197251286905735</v>
      </c>
      <c r="AD575" s="17">
        <f t="shared" si="71"/>
        <v>0.0024661336069076428</v>
      </c>
      <c r="AE575" s="19">
        <f t="shared" si="73"/>
        <v>1.5359446339369112</v>
      </c>
      <c r="AF575" s="23">
        <f t="shared" si="69"/>
        <v>7.333333333333394</v>
      </c>
    </row>
    <row r="576" spans="26:32" ht="18" customHeight="1">
      <c r="Z576" s="18">
        <f t="shared" si="72"/>
        <v>551</v>
      </c>
      <c r="AA576" s="19">
        <f t="shared" si="70"/>
        <v>7.346666666666728</v>
      </c>
      <c r="AB576" s="19">
        <f t="shared" si="67"/>
        <v>5.401335177152835</v>
      </c>
      <c r="AC576" s="19">
        <f t="shared" si="68"/>
        <v>-3.197926345527321</v>
      </c>
      <c r="AD576" s="17">
        <f t="shared" si="71"/>
        <v>0.0024685254471398374</v>
      </c>
      <c r="AE576" s="19">
        <f t="shared" si="73"/>
        <v>1.538413159384051</v>
      </c>
      <c r="AF576" s="23">
        <f t="shared" si="69"/>
        <v>7.346666666666728</v>
      </c>
    </row>
    <row r="577" spans="26:32" ht="18" customHeight="1">
      <c r="Z577" s="18">
        <f t="shared" si="72"/>
        <v>552</v>
      </c>
      <c r="AA577" s="19">
        <f t="shared" si="70"/>
        <v>7.360000000000062</v>
      </c>
      <c r="AB577" s="19">
        <f t="shared" si="67"/>
        <v>5.396083703878264</v>
      </c>
      <c r="AC577" s="19">
        <f t="shared" si="68"/>
        <v>-3.198579278048599</v>
      </c>
      <c r="AD577" s="17">
        <f t="shared" si="71"/>
        <v>0.0024709278182157225</v>
      </c>
      <c r="AE577" s="19">
        <f t="shared" si="73"/>
        <v>1.5408840872022669</v>
      </c>
      <c r="AF577" s="23">
        <f t="shared" si="69"/>
        <v>7.360000000000062</v>
      </c>
    </row>
    <row r="578" spans="26:32" ht="18" customHeight="1">
      <c r="Z578" s="18">
        <f t="shared" si="72"/>
        <v>553</v>
      </c>
      <c r="AA578" s="19">
        <f t="shared" si="70"/>
        <v>7.373333333333395</v>
      </c>
      <c r="AB578" s="19">
        <f t="shared" si="67"/>
        <v>5.390819397436418</v>
      </c>
      <c r="AC578" s="19">
        <f t="shared" si="68"/>
        <v>-3.1992101017726293</v>
      </c>
      <c r="AD578" s="17">
        <f t="shared" si="71"/>
        <v>0.0024733407577471334</v>
      </c>
      <c r="AE578" s="19">
        <f t="shared" si="73"/>
        <v>1.543357427960014</v>
      </c>
      <c r="AF578" s="23">
        <f t="shared" si="69"/>
        <v>7.373333333333395</v>
      </c>
    </row>
    <row r="579" spans="26:32" ht="18" customHeight="1">
      <c r="Z579" s="18">
        <f t="shared" si="72"/>
        <v>554</v>
      </c>
      <c r="AA579" s="19">
        <f t="shared" si="70"/>
        <v>7.386666666666729</v>
      </c>
      <c r="AB579" s="19">
        <f t="shared" si="67"/>
        <v>5.385542279901529</v>
      </c>
      <c r="AC579" s="19">
        <f t="shared" si="68"/>
        <v>-3.199818833862454</v>
      </c>
      <c r="AD579" s="17">
        <f t="shared" si="71"/>
        <v>0.002475764303827381</v>
      </c>
      <c r="AE579" s="19">
        <f t="shared" si="73"/>
        <v>1.5458331922638413</v>
      </c>
      <c r="AF579" s="23">
        <f t="shared" si="69"/>
        <v>7.386666666666729</v>
      </c>
    </row>
    <row r="580" spans="26:32" ht="18" customHeight="1">
      <c r="Z580" s="18">
        <f t="shared" si="72"/>
        <v>555</v>
      </c>
      <c r="AA580" s="19">
        <f t="shared" si="70"/>
        <v>7.4000000000000625</v>
      </c>
      <c r="AB580" s="19">
        <f t="shared" si="67"/>
        <v>5.3802523728624845</v>
      </c>
      <c r="AC580" s="19">
        <f t="shared" si="68"/>
        <v>-3.2004054913394064</v>
      </c>
      <c r="AD580" s="17">
        <f t="shared" si="71"/>
        <v>0.0024781984950344492</v>
      </c>
      <c r="AE580" s="19">
        <f t="shared" si="73"/>
        <v>1.5483113907588757</v>
      </c>
      <c r="AF580" s="23">
        <f t="shared" si="69"/>
        <v>7.4000000000000625</v>
      </c>
    </row>
    <row r="581" spans="26:32" ht="18" customHeight="1">
      <c r="Z581" s="18">
        <f t="shared" si="72"/>
        <v>556</v>
      </c>
      <c r="AA581" s="19">
        <f t="shared" si="70"/>
        <v>7.413333333333396</v>
      </c>
      <c r="AB581" s="19">
        <f t="shared" si="67"/>
        <v>5.374949697424321</v>
      </c>
      <c r="AC581" s="19">
        <f t="shared" si="68"/>
        <v>-3.2009700910813934</v>
      </c>
      <c r="AD581" s="17">
        <f t="shared" si="71"/>
        <v>0.002480643370434271</v>
      </c>
      <c r="AE581" s="19">
        <f t="shared" si="73"/>
        <v>1.55079203412931</v>
      </c>
      <c r="AF581" s="23">
        <f t="shared" si="69"/>
        <v>7.413333333333396</v>
      </c>
    </row>
    <row r="582" spans="26:32" ht="18" customHeight="1">
      <c r="Z582" s="18">
        <f t="shared" si="72"/>
        <v>557</v>
      </c>
      <c r="AA582" s="19">
        <f t="shared" si="70"/>
        <v>7.42666666666673</v>
      </c>
      <c r="AB582" s="19">
        <f t="shared" si="67"/>
        <v>5.369634274209735</v>
      </c>
      <c r="AC582" s="19">
        <f t="shared" si="68"/>
        <v>-3.2015126498212014</v>
      </c>
      <c r="AD582" s="17">
        <f t="shared" si="71"/>
        <v>0.0024830989695840393</v>
      </c>
      <c r="AE582" s="19">
        <f t="shared" si="73"/>
        <v>1.553275133098894</v>
      </c>
      <c r="AF582" s="23">
        <f t="shared" si="69"/>
        <v>7.42666666666673</v>
      </c>
    </row>
    <row r="583" spans="26:32" ht="18" customHeight="1">
      <c r="Z583" s="18">
        <f t="shared" si="72"/>
        <v>558</v>
      </c>
      <c r="AA583" s="19">
        <f t="shared" si="70"/>
        <v>7.4400000000000635</v>
      </c>
      <c r="AB583" s="19">
        <f t="shared" si="67"/>
        <v>5.364306123360551</v>
      </c>
      <c r="AC583" s="19">
        <f t="shared" si="68"/>
        <v>-3.202033184144803</v>
      </c>
      <c r="AD583" s="17">
        <f t="shared" si="71"/>
        <v>0.002485565332535583</v>
      </c>
      <c r="AE583" s="19">
        <f t="shared" si="73"/>
        <v>1.5557606984314296</v>
      </c>
      <c r="AF583" s="23">
        <f t="shared" si="69"/>
        <v>7.4400000000000635</v>
      </c>
    </row>
    <row r="584" spans="26:32" ht="18" customHeight="1">
      <c r="Z584" s="18">
        <f t="shared" si="72"/>
        <v>559</v>
      </c>
      <c r="AA584" s="19">
        <f t="shared" si="70"/>
        <v>7.453333333333397</v>
      </c>
      <c r="AB584" s="19">
        <f t="shared" si="67"/>
        <v>5.35896526453916</v>
      </c>
      <c r="AC584" s="19">
        <f t="shared" si="68"/>
        <v>-3.20253171048966</v>
      </c>
      <c r="AD584" s="17">
        <f t="shared" si="71"/>
        <v>0.002488042499838805</v>
      </c>
      <c r="AE584" s="19">
        <f t="shared" si="73"/>
        <v>1.5582487409312684</v>
      </c>
      <c r="AF584" s="23">
        <f t="shared" si="69"/>
        <v>7.453333333333397</v>
      </c>
    </row>
    <row r="585" spans="26:32" ht="18" customHeight="1">
      <c r="Z585" s="18">
        <f t="shared" si="72"/>
        <v>560</v>
      </c>
      <c r="AA585" s="19">
        <f t="shared" si="70"/>
        <v>7.466666666666731</v>
      </c>
      <c r="AB585" s="19">
        <f t="shared" si="67"/>
        <v>5.3536117169299295</v>
      </c>
      <c r="AC585" s="19">
        <f t="shared" si="68"/>
        <v>-3.2030082451430313</v>
      </c>
      <c r="AD585" s="17">
        <f t="shared" si="71"/>
        <v>0.0024905305125451716</v>
      </c>
      <c r="AE585" s="19">
        <f t="shared" si="73"/>
        <v>1.5607392714438135</v>
      </c>
      <c r="AF585" s="23">
        <f t="shared" si="69"/>
        <v>7.466666666666731</v>
      </c>
    </row>
    <row r="586" spans="26:32" ht="18" customHeight="1">
      <c r="Z586" s="18">
        <f t="shared" si="72"/>
        <v>561</v>
      </c>
      <c r="AA586" s="19">
        <f t="shared" si="70"/>
        <v>7.480000000000064</v>
      </c>
      <c r="AB586" s="19">
        <f t="shared" si="67"/>
        <v>5.3482454992405914</v>
      </c>
      <c r="AC586" s="19">
        <f t="shared" si="68"/>
        <v>-3.20346280424028</v>
      </c>
      <c r="AD586" s="17">
        <f t="shared" si="71"/>
        <v>0.0024930294122112685</v>
      </c>
      <c r="AE586" s="19">
        <f t="shared" si="73"/>
        <v>1.5632323008560247</v>
      </c>
      <c r="AF586" s="23">
        <f t="shared" si="69"/>
        <v>7.480000000000064</v>
      </c>
    </row>
    <row r="587" spans="26:32" ht="18" customHeight="1">
      <c r="Z587" s="18">
        <f t="shared" si="72"/>
        <v>562</v>
      </c>
      <c r="AA587" s="19">
        <f t="shared" si="70"/>
        <v>7.493333333333398</v>
      </c>
      <c r="AB587" s="19">
        <f t="shared" si="67"/>
        <v>5.342866629703613</v>
      </c>
      <c r="AC587" s="19">
        <f t="shared" si="68"/>
        <v>-3.203895403763198</v>
      </c>
      <c r="AD587" s="17">
        <f t="shared" si="71"/>
        <v>0.0024955392409024032</v>
      </c>
      <c r="AE587" s="19">
        <f t="shared" si="73"/>
        <v>1.5657278400969272</v>
      </c>
      <c r="AF587" s="23">
        <f t="shared" si="69"/>
        <v>7.493333333333398</v>
      </c>
    </row>
    <row r="588" spans="26:32" ht="18" customHeight="1">
      <c r="Z588" s="18">
        <f t="shared" si="72"/>
        <v>563</v>
      </c>
      <c r="AA588" s="19">
        <f t="shared" si="70"/>
        <v>7.506666666666732</v>
      </c>
      <c r="AB588" s="19">
        <f t="shared" si="67"/>
        <v>5.337475126077517</v>
      </c>
      <c r="AC588" s="19">
        <f t="shared" si="68"/>
        <v>-3.2043060595383075</v>
      </c>
      <c r="AD588" s="17">
        <f t="shared" si="71"/>
        <v>0.0024980600411962824</v>
      </c>
      <c r="AE588" s="19">
        <f t="shared" si="73"/>
        <v>1.5682259001381236</v>
      </c>
      <c r="AF588" s="23">
        <f t="shared" si="69"/>
        <v>7.506666666666732</v>
      </c>
    </row>
    <row r="589" spans="26:32" ht="18" customHeight="1">
      <c r="Z589" s="18">
        <f t="shared" si="72"/>
        <v>564</v>
      </c>
      <c r="AA589" s="19">
        <f t="shared" si="70"/>
        <v>7.520000000000065</v>
      </c>
      <c r="AB589" s="19">
        <f t="shared" si="67"/>
        <v>5.33207100564819</v>
      </c>
      <c r="AC589" s="19">
        <f t="shared" si="68"/>
        <v>-3.204694787235183</v>
      </c>
      <c r="AD589" s="17">
        <f t="shared" si="71"/>
        <v>0.002500591856186745</v>
      </c>
      <c r="AE589" s="19">
        <f t="shared" si="73"/>
        <v>1.5707264919943102</v>
      </c>
      <c r="AF589" s="23">
        <f t="shared" si="69"/>
        <v>7.520000000000065</v>
      </c>
    </row>
    <row r="590" spans="26:32" ht="18" customHeight="1">
      <c r="Z590" s="18">
        <f t="shared" si="72"/>
        <v>565</v>
      </c>
      <c r="AA590" s="19">
        <f t="shared" si="70"/>
        <v>7.533333333333399</v>
      </c>
      <c r="AB590" s="19">
        <f t="shared" si="67"/>
        <v>5.326654285230159</v>
      </c>
      <c r="AC590" s="19">
        <f t="shared" si="68"/>
        <v>-3.205061602364766</v>
      </c>
      <c r="AD590" s="17">
        <f t="shared" si="71"/>
        <v>0.0025031347294875578</v>
      </c>
      <c r="AE590" s="19">
        <f t="shared" si="73"/>
        <v>1.5732296267237977</v>
      </c>
      <c r="AF590" s="23">
        <f t="shared" si="69"/>
        <v>7.533333333333399</v>
      </c>
    </row>
    <row r="591" spans="26:32" ht="18" customHeight="1">
      <c r="Z591" s="18">
        <f t="shared" si="72"/>
        <v>566</v>
      </c>
      <c r="AA591" s="19">
        <f t="shared" si="70"/>
        <v>7.546666666666733</v>
      </c>
      <c r="AB591" s="19">
        <f t="shared" si="67"/>
        <v>5.3212249811678465</v>
      </c>
      <c r="AC591" s="19">
        <f t="shared" si="68"/>
        <v>-3.2054065202776845</v>
      </c>
      <c r="AD591" s="17">
        <f t="shared" si="71"/>
        <v>0.002505688705236266</v>
      </c>
      <c r="AE591" s="19">
        <f t="shared" si="73"/>
        <v>1.5757353154290341</v>
      </c>
      <c r="AF591" s="23">
        <f t="shared" si="69"/>
        <v>7.546666666666733</v>
      </c>
    </row>
    <row r="592" spans="26:32" ht="18" customHeight="1">
      <c r="Z592" s="18">
        <f t="shared" si="72"/>
        <v>567</v>
      </c>
      <c r="AA592" s="19">
        <f t="shared" si="70"/>
        <v>7.560000000000066</v>
      </c>
      <c r="AB592" s="19">
        <f t="shared" si="67"/>
        <v>5.315783109336807</v>
      </c>
      <c r="AC592" s="19">
        <f t="shared" si="68"/>
        <v>-3.2057295561625856</v>
      </c>
      <c r="AD592" s="17">
        <f t="shared" si="71"/>
        <v>0.002508253828098113</v>
      </c>
      <c r="AE592" s="19">
        <f t="shared" si="73"/>
        <v>1.5782435692571322</v>
      </c>
      <c r="AF592" s="23">
        <f t="shared" si="69"/>
        <v>7.560000000000066</v>
      </c>
    </row>
    <row r="593" spans="26:32" ht="18" customHeight="1">
      <c r="Z593" s="18">
        <f t="shared" si="72"/>
        <v>568</v>
      </c>
      <c r="AA593" s="19">
        <f t="shared" si="70"/>
        <v>7.5733333333334</v>
      </c>
      <c r="AB593" s="19">
        <f t="shared" si="67"/>
        <v>5.310328685144892</v>
      </c>
      <c r="AC593" s="19">
        <f t="shared" si="68"/>
        <v>-3.2060307250444318</v>
      </c>
      <c r="AD593" s="17">
        <f t="shared" si="71"/>
        <v>0.0025108301432700364</v>
      </c>
      <c r="AE593" s="19">
        <f t="shared" si="73"/>
        <v>1.5807543994004023</v>
      </c>
      <c r="AF593" s="23">
        <f t="shared" si="69"/>
        <v>7.5733333333334</v>
      </c>
    </row>
    <row r="594" spans="26:32" ht="18" customHeight="1">
      <c r="Z594" s="18">
        <f t="shared" si="72"/>
        <v>569</v>
      </c>
      <c r="AA594" s="19">
        <f t="shared" si="70"/>
        <v>7.5866666666667335</v>
      </c>
      <c r="AB594" s="19">
        <f t="shared" si="67"/>
        <v>5.304861723533433</v>
      </c>
      <c r="AC594" s="19">
        <f t="shared" si="68"/>
        <v>-3.206310041782831</v>
      </c>
      <c r="AD594" s="17">
        <f t="shared" si="71"/>
        <v>0.0025134176964847145</v>
      </c>
      <c r="AE594" s="19">
        <f t="shared" si="73"/>
        <v>1.583267817096887</v>
      </c>
      <c r="AF594" s="23">
        <f t="shared" si="69"/>
        <v>7.5866666666667335</v>
      </c>
    </row>
    <row r="595" spans="26:32" ht="18" customHeight="1">
      <c r="Z595" s="18">
        <f t="shared" si="72"/>
        <v>570</v>
      </c>
      <c r="AA595" s="19">
        <f t="shared" si="70"/>
        <v>7.600000000000067</v>
      </c>
      <c r="AB595" s="19">
        <f t="shared" si="67"/>
        <v>5.2993822389784</v>
      </c>
      <c r="AC595" s="19">
        <f t="shared" si="68"/>
        <v>-3.20656752107037</v>
      </c>
      <c r="AD595" s="17">
        <f t="shared" si="71"/>
        <v>0.0025160165340146695</v>
      </c>
      <c r="AE595" s="19">
        <f t="shared" si="73"/>
        <v>1.5857838336309016</v>
      </c>
      <c r="AF595" s="23">
        <f t="shared" si="69"/>
        <v>7.600000000000067</v>
      </c>
    </row>
    <row r="596" spans="26:32" ht="18" customHeight="1">
      <c r="Z596" s="18">
        <f t="shared" si="72"/>
        <v>571</v>
      </c>
      <c r="AA596" s="19">
        <f t="shared" si="70"/>
        <v>7.613333333333401</v>
      </c>
      <c r="AB596" s="19">
        <f t="shared" si="67"/>
        <v>5.2938902454914984</v>
      </c>
      <c r="AC596" s="19">
        <f t="shared" si="68"/>
        <v>-3.206803177430926</v>
      </c>
      <c r="AD596" s="17">
        <f t="shared" si="71"/>
        <v>0.0025186267026764612</v>
      </c>
      <c r="AE596" s="19">
        <f t="shared" si="73"/>
        <v>1.588302460333578</v>
      </c>
      <c r="AF596" s="23">
        <f t="shared" si="69"/>
        <v>7.613333333333401</v>
      </c>
    </row>
    <row r="597" spans="26:32" ht="18" customHeight="1">
      <c r="Z597" s="18">
        <f t="shared" si="72"/>
        <v>572</v>
      </c>
      <c r="AA597" s="19">
        <f t="shared" si="70"/>
        <v>7.626666666666734</v>
      </c>
      <c r="AB597" s="19">
        <f t="shared" si="67"/>
        <v>5.288385756621241</v>
      </c>
      <c r="AC597" s="19">
        <f t="shared" si="68"/>
        <v>-3.2070170252179726</v>
      </c>
      <c r="AD597" s="17">
        <f t="shared" si="71"/>
        <v>0.002521248249834941</v>
      </c>
      <c r="AE597" s="19">
        <f t="shared" si="73"/>
        <v>1.590823708583413</v>
      </c>
      <c r="AF597" s="23">
        <f t="shared" si="69"/>
        <v>7.626666666666734</v>
      </c>
    </row>
    <row r="598" spans="26:32" ht="18" customHeight="1">
      <c r="Z598" s="18">
        <f t="shared" si="72"/>
        <v>573</v>
      </c>
      <c r="AA598" s="19">
        <f t="shared" si="70"/>
        <v>7.640000000000068</v>
      </c>
      <c r="AB598" s="19">
        <f t="shared" si="67"/>
        <v>5.2828687854540295</v>
      </c>
      <c r="AC598" s="19">
        <f t="shared" si="68"/>
        <v>-3.207209078612925</v>
      </c>
      <c r="AD598" s="17">
        <f t="shared" si="71"/>
        <v>0.0025238812234075615</v>
      </c>
      <c r="AE598" s="19">
        <f t="shared" si="73"/>
        <v>1.5933475898068206</v>
      </c>
      <c r="AF598" s="23">
        <f t="shared" si="69"/>
        <v>7.640000000000068</v>
      </c>
    </row>
    <row r="599" spans="26:32" ht="18" customHeight="1">
      <c r="Z599" s="18">
        <f t="shared" si="72"/>
        <v>574</v>
      </c>
      <c r="AA599" s="19">
        <f t="shared" si="70"/>
        <v>7.653333333333402</v>
      </c>
      <c r="AB599" s="19">
        <f t="shared" si="67"/>
        <v>5.277339344615179</v>
      </c>
      <c r="AC599" s="19">
        <f t="shared" si="68"/>
        <v>-3.207379351623446</v>
      </c>
      <c r="AD599" s="17">
        <f t="shared" si="71"/>
        <v>0.0025265256718687654</v>
      </c>
      <c r="AE599" s="19">
        <f t="shared" si="73"/>
        <v>1.5958741154786893</v>
      </c>
      <c r="AF599" s="23">
        <f t="shared" si="69"/>
        <v>7.653333333333402</v>
      </c>
    </row>
    <row r="600" spans="26:32" ht="18" customHeight="1">
      <c r="Z600" s="18">
        <f t="shared" si="72"/>
        <v>575</v>
      </c>
      <c r="AA600" s="19">
        <f t="shared" si="70"/>
        <v>7.666666666666735</v>
      </c>
      <c r="AB600" s="19">
        <f t="shared" si="67"/>
        <v>5.271797446269915</v>
      </c>
      <c r="AC600" s="19">
        <f t="shared" si="68"/>
        <v>-3.207527858081768</v>
      </c>
      <c r="AD600" s="17">
        <f t="shared" si="71"/>
        <v>0.0025291816442544464</v>
      </c>
      <c r="AE600" s="19">
        <f t="shared" si="73"/>
        <v>1.5984032971229438</v>
      </c>
      <c r="AF600" s="23">
        <f t="shared" si="69"/>
        <v>7.666666666666735</v>
      </c>
    </row>
    <row r="601" spans="26:32" ht="18" customHeight="1">
      <c r="Z601" s="18">
        <f t="shared" si="72"/>
        <v>576</v>
      </c>
      <c r="AA601" s="19">
        <f t="shared" si="70"/>
        <v>7.680000000000069</v>
      </c>
      <c r="AB601" s="19">
        <f aca="true" t="shared" si="74" ref="AB601:AB664">SQRT(2*g*(2*d+AA601-2*SQRT(AA601^2+d^2))*(AA601^2+d^2)/(3*AA601^2+d^2))</f>
        <v>5.266243102124337</v>
      </c>
      <c r="AC601" s="19">
        <f aca="true" t="shared" si="75" ref="AC601:AC664">-AB601*AA601/SQRT(AA601^2+d^2)</f>
        <v>-3.207654611642999</v>
      </c>
      <c r="AD601" s="17">
        <f t="shared" si="71"/>
        <v>0.0025318491901664838</v>
      </c>
      <c r="AE601" s="19">
        <f t="shared" si="73"/>
        <v>1.6009351463131103</v>
      </c>
      <c r="AF601" s="23">
        <f aca="true" t="shared" si="76" ref="AF601:AF664">IF(čas&gt;=AE601,AA601,0)</f>
        <v>7.680000000000069</v>
      </c>
    </row>
    <row r="602" spans="26:32" ht="18" customHeight="1">
      <c r="Z602" s="18">
        <f t="shared" si="72"/>
        <v>577</v>
      </c>
      <c r="AA602" s="19">
        <f aca="true" t="shared" si="77" ref="AA602:AA665">AA601+AA$21</f>
        <v>7.693333333333403</v>
      </c>
      <c r="AB602" s="19">
        <f t="shared" si="74"/>
        <v>5.260676323426382</v>
      </c>
      <c r="AC602" s="19">
        <f t="shared" si="75"/>
        <v>-3.2077596257834564</v>
      </c>
      <c r="AD602" s="17">
        <f aca="true" t="shared" si="78" ref="AD602:AD665">AA$21/AB602</f>
        <v>0.0025345283597773363</v>
      </c>
      <c r="AE602" s="19">
        <f t="shared" si="73"/>
        <v>1.6034696746728876</v>
      </c>
      <c r="AF602" s="23">
        <f t="shared" si="76"/>
        <v>7.693333333333403</v>
      </c>
    </row>
    <row r="603" spans="26:32" ht="18" customHeight="1">
      <c r="Z603" s="18">
        <f aca="true" t="shared" si="79" ref="Z603:Z666">Z602+1</f>
        <v>578</v>
      </c>
      <c r="AA603" s="19">
        <f t="shared" si="77"/>
        <v>7.706666666666736</v>
      </c>
      <c r="AB603" s="19">
        <f t="shared" si="74"/>
        <v>5.255097120966726</v>
      </c>
      <c r="AC603" s="19">
        <f t="shared" si="75"/>
        <v>-3.2078429137989604</v>
      </c>
      <c r="AD603" s="17">
        <f t="shared" si="78"/>
        <v>0.002537219203834722</v>
      </c>
      <c r="AE603" s="19">
        <f aca="true" t="shared" si="80" ref="AE603:AE666">AE602+AD603</f>
        <v>1.6060068938767222</v>
      </c>
      <c r="AF603" s="23">
        <f t="shared" si="76"/>
        <v>7.706666666666736</v>
      </c>
    </row>
    <row r="604" spans="26:32" ht="18" customHeight="1">
      <c r="Z604" s="18">
        <f t="shared" si="79"/>
        <v>579</v>
      </c>
      <c r="AA604" s="19">
        <f t="shared" si="77"/>
        <v>7.72000000000007</v>
      </c>
      <c r="AB604" s="19">
        <f t="shared" si="74"/>
        <v>5.249505505079699</v>
      </c>
      <c r="AC604" s="19">
        <f t="shared" si="75"/>
        <v>-3.207904488803175</v>
      </c>
      <c r="AD604" s="17">
        <f t="shared" si="78"/>
        <v>0.0025399217736663568</v>
      </c>
      <c r="AE604" s="19">
        <f t="shared" si="80"/>
        <v>1.6085468156503886</v>
      </c>
      <c r="AF604" s="23">
        <f t="shared" si="76"/>
        <v>7.72000000000007</v>
      </c>
    </row>
    <row r="605" spans="26:32" ht="18" customHeight="1">
      <c r="Z605" s="18">
        <f t="shared" si="79"/>
        <v>580</v>
      </c>
      <c r="AA605" s="19">
        <f t="shared" si="77"/>
        <v>7.733333333333404</v>
      </c>
      <c r="AB605" s="19">
        <f t="shared" si="74"/>
        <v>5.2439014856441</v>
      </c>
      <c r="AC605" s="19">
        <f t="shared" si="75"/>
        <v>-3.2079443637258795</v>
      </c>
      <c r="AD605" s="17">
        <f t="shared" si="78"/>
        <v>0.002542636121184802</v>
      </c>
      <c r="AE605" s="19">
        <f t="shared" si="80"/>
        <v>1.6110894517715735</v>
      </c>
      <c r="AF605" s="23">
        <f t="shared" si="76"/>
        <v>7.733333333333404</v>
      </c>
    </row>
    <row r="606" spans="26:32" ht="18" customHeight="1">
      <c r="Z606" s="18">
        <f t="shared" si="79"/>
        <v>581</v>
      </c>
      <c r="AA606" s="19">
        <f t="shared" si="77"/>
        <v>7.746666666666737</v>
      </c>
      <c r="AB606" s="19">
        <f t="shared" si="74"/>
        <v>5.238285072084062</v>
      </c>
      <c r="AC606" s="19">
        <f t="shared" si="75"/>
        <v>-3.207962551311301</v>
      </c>
      <c r="AD606" s="17">
        <f t="shared" si="78"/>
        <v>0.002545362298892344</v>
      </c>
      <c r="AE606" s="19">
        <f t="shared" si="80"/>
        <v>1.6136348140704657</v>
      </c>
      <c r="AF606" s="23">
        <f t="shared" si="76"/>
        <v>7.746666666666737</v>
      </c>
    </row>
    <row r="607" spans="26:32" ht="18" customHeight="1">
      <c r="Z607" s="18">
        <f t="shared" si="79"/>
        <v>582</v>
      </c>
      <c r="AA607" s="19">
        <f t="shared" si="77"/>
        <v>7.760000000000071</v>
      </c>
      <c r="AB607" s="19">
        <f t="shared" si="74"/>
        <v>5.2326562733698525</v>
      </c>
      <c r="AC607" s="19">
        <f t="shared" si="75"/>
        <v>-3.2079590641164177</v>
      </c>
      <c r="AD607" s="17">
        <f t="shared" si="78"/>
        <v>0.0025481003598859767</v>
      </c>
      <c r="AE607" s="19">
        <f t="shared" si="80"/>
        <v>1.6161829144303517</v>
      </c>
      <c r="AF607" s="23">
        <f t="shared" si="76"/>
        <v>7.760000000000071</v>
      </c>
    </row>
    <row r="608" spans="26:32" ht="18" customHeight="1">
      <c r="Z608" s="18">
        <f t="shared" si="79"/>
        <v>583</v>
      </c>
      <c r="AA608" s="19">
        <f t="shared" si="77"/>
        <v>7.7733333333334045</v>
      </c>
      <c r="AB608" s="19">
        <f t="shared" si="74"/>
        <v>5.227015098018636</v>
      </c>
      <c r="AC608" s="19">
        <f t="shared" si="75"/>
        <v>-3.207933914509252</v>
      </c>
      <c r="AD608" s="17">
        <f t="shared" si="78"/>
        <v>0.002550850357862463</v>
      </c>
      <c r="AE608" s="19">
        <f t="shared" si="80"/>
        <v>1.618733764788214</v>
      </c>
      <c r="AF608" s="23">
        <f t="shared" si="76"/>
        <v>7.7733333333334045</v>
      </c>
    </row>
    <row r="609" spans="26:32" ht="18" customHeight="1">
      <c r="Z609" s="18">
        <f t="shared" si="79"/>
        <v>584</v>
      </c>
      <c r="AA609" s="19">
        <f t="shared" si="77"/>
        <v>7.786666666666738</v>
      </c>
      <c r="AB609" s="19">
        <f t="shared" si="74"/>
        <v>5.221361554095222</v>
      </c>
      <c r="AC609" s="19">
        <f t="shared" si="75"/>
        <v>-3.2078871146671726</v>
      </c>
      <c r="AD609" s="17">
        <f t="shared" si="78"/>
        <v>0.0025536123471234674</v>
      </c>
      <c r="AE609" s="19">
        <f t="shared" si="80"/>
        <v>1.6212873771353375</v>
      </c>
      <c r="AF609" s="23">
        <f t="shared" si="76"/>
        <v>7.786666666666738</v>
      </c>
    </row>
    <row r="610" spans="26:32" ht="18" customHeight="1">
      <c r="Z610" s="18">
        <f t="shared" si="79"/>
        <v>585</v>
      </c>
      <c r="AA610" s="19">
        <f t="shared" si="77"/>
        <v>7.800000000000072</v>
      </c>
      <c r="AB610" s="19">
        <f t="shared" si="74"/>
        <v>5.215695649212772</v>
      </c>
      <c r="AC610" s="19">
        <f t="shared" si="75"/>
        <v>-3.207818676575178</v>
      </c>
      <c r="AD610" s="17">
        <f t="shared" si="78"/>
        <v>0.002556386382580777</v>
      </c>
      <c r="AE610" s="19">
        <f t="shared" si="80"/>
        <v>1.6238437635179184</v>
      </c>
      <c r="AF610" s="23">
        <f t="shared" si="76"/>
        <v>7.800000000000072</v>
      </c>
    </row>
    <row r="611" spans="26:32" ht="18" customHeight="1">
      <c r="Z611" s="18">
        <f t="shared" si="79"/>
        <v>586</v>
      </c>
      <c r="AA611" s="19">
        <f t="shared" si="77"/>
        <v>7.813333333333405</v>
      </c>
      <c r="AB611" s="19">
        <f t="shared" si="74"/>
        <v>5.210017390533513</v>
      </c>
      <c r="AC611" s="19">
        <f t="shared" si="75"/>
        <v>-3.2077286120242143</v>
      </c>
      <c r="AD611" s="17">
        <f t="shared" si="78"/>
        <v>0.0025591725197615864</v>
      </c>
      <c r="AE611" s="19">
        <f t="shared" si="80"/>
        <v>1.62640293603768</v>
      </c>
      <c r="AF611" s="23">
        <f t="shared" si="76"/>
        <v>7.813333333333405</v>
      </c>
    </row>
    <row r="612" spans="26:32" ht="18" customHeight="1">
      <c r="Z612" s="18">
        <f t="shared" si="79"/>
        <v>587</v>
      </c>
      <c r="AA612" s="19">
        <f t="shared" si="77"/>
        <v>7.826666666666739</v>
      </c>
      <c r="AB612" s="19">
        <f t="shared" si="74"/>
        <v>5.2043267847693615</v>
      </c>
      <c r="AC612" s="19">
        <f t="shared" si="75"/>
        <v>-3.207616932609432</v>
      </c>
      <c r="AD612" s="17">
        <f t="shared" si="78"/>
        <v>0.002561970814813894</v>
      </c>
      <c r="AE612" s="19">
        <f t="shared" si="80"/>
        <v>1.6289649068524938</v>
      </c>
      <c r="AF612" s="23">
        <f t="shared" si="76"/>
        <v>7.826666666666739</v>
      </c>
    </row>
    <row r="613" spans="26:32" ht="18" customHeight="1">
      <c r="Z613" s="18">
        <f t="shared" si="79"/>
        <v>588</v>
      </c>
      <c r="AA613" s="19">
        <f t="shared" si="77"/>
        <v>7.840000000000073</v>
      </c>
      <c r="AB613" s="19">
        <f t="shared" si="74"/>
        <v>5.198623838182572</v>
      </c>
      <c r="AC613" s="19">
        <f t="shared" si="75"/>
        <v>-3.2074836497284873</v>
      </c>
      <c r="AD613" s="17">
        <f t="shared" si="78"/>
        <v>0.0025647813245119576</v>
      </c>
      <c r="AE613" s="19">
        <f t="shared" si="80"/>
        <v>1.6315296881770058</v>
      </c>
      <c r="AF613" s="23">
        <f t="shared" si="76"/>
        <v>7.840000000000073</v>
      </c>
    </row>
    <row r="614" spans="26:32" ht="18" customHeight="1">
      <c r="Z614" s="18">
        <f t="shared" si="79"/>
        <v>589</v>
      </c>
      <c r="AA614" s="19">
        <f t="shared" si="77"/>
        <v>7.853333333333406</v>
      </c>
      <c r="AB614" s="19">
        <f t="shared" si="74"/>
        <v>5.192908556586317</v>
      </c>
      <c r="AC614" s="19">
        <f t="shared" si="75"/>
        <v>-3.207328774579806</v>
      </c>
      <c r="AD614" s="17">
        <f t="shared" si="78"/>
        <v>0.002567604106261852</v>
      </c>
      <c r="AE614" s="19">
        <f t="shared" si="80"/>
        <v>1.6340972922832677</v>
      </c>
      <c r="AF614" s="23">
        <f t="shared" si="76"/>
        <v>7.853333333333406</v>
      </c>
    </row>
    <row r="615" spans="26:32" ht="18" customHeight="1">
      <c r="Z615" s="18">
        <f t="shared" si="79"/>
        <v>590</v>
      </c>
      <c r="AA615" s="19">
        <f t="shared" si="77"/>
        <v>7.86666666666674</v>
      </c>
      <c r="AB615" s="19">
        <f t="shared" si="74"/>
        <v>5.187180945345277</v>
      </c>
      <c r="AC615" s="19">
        <f t="shared" si="75"/>
        <v>-3.207152318160872</v>
      </c>
      <c r="AD615" s="17">
        <f t="shared" si="78"/>
        <v>0.0025704392181070948</v>
      </c>
      <c r="AE615" s="19">
        <f t="shared" si="80"/>
        <v>1.636667731501375</v>
      </c>
      <c r="AF615" s="23">
        <f t="shared" si="76"/>
        <v>7.86666666666674</v>
      </c>
    </row>
    <row r="616" spans="26:32" ht="18" customHeight="1">
      <c r="Z616" s="18">
        <f t="shared" si="79"/>
        <v>591</v>
      </c>
      <c r="AA616" s="19">
        <f t="shared" si="77"/>
        <v>7.880000000000074</v>
      </c>
      <c r="AB616" s="19">
        <f t="shared" si="74"/>
        <v>5.181441009376173</v>
      </c>
      <c r="AC616" s="19">
        <f t="shared" si="75"/>
        <v>-3.2069542912664923</v>
      </c>
      <c r="AD616" s="17">
        <f t="shared" si="78"/>
        <v>0.002573286718734374</v>
      </c>
      <c r="AE616" s="19">
        <f t="shared" si="80"/>
        <v>1.6392410182201094</v>
      </c>
      <c r="AF616" s="23">
        <f t="shared" si="76"/>
        <v>7.880000000000074</v>
      </c>
    </row>
    <row r="617" spans="26:32" ht="18" customHeight="1">
      <c r="Z617" s="18">
        <f t="shared" si="79"/>
        <v>592</v>
      </c>
      <c r="AA617" s="19">
        <f t="shared" si="77"/>
        <v>7.893333333333407</v>
      </c>
      <c r="AB617" s="19">
        <f t="shared" si="74"/>
        <v>5.175688753148247</v>
      </c>
      <c r="AC617" s="19">
        <f t="shared" si="75"/>
        <v>-3.206734704487039</v>
      </c>
      <c r="AD617" s="17">
        <f t="shared" si="78"/>
        <v>0.0025761466674793744</v>
      </c>
      <c r="AE617" s="19">
        <f t="shared" si="80"/>
        <v>1.6418171648875888</v>
      </c>
      <c r="AF617" s="23">
        <f t="shared" si="76"/>
        <v>7.893333333333407</v>
      </c>
    </row>
    <row r="618" spans="26:32" ht="18" customHeight="1">
      <c r="Z618" s="18">
        <f t="shared" si="79"/>
        <v>593</v>
      </c>
      <c r="AA618" s="19">
        <f t="shared" si="77"/>
        <v>7.906666666666741</v>
      </c>
      <c r="AB618" s="19">
        <f t="shared" si="74"/>
        <v>5.169924180683772</v>
      </c>
      <c r="AC618" s="19">
        <f t="shared" si="75"/>
        <v>-3.2064935682067306</v>
      </c>
      <c r="AD618" s="17">
        <f t="shared" si="78"/>
        <v>0.0025790191243326654</v>
      </c>
      <c r="AE618" s="19">
        <f t="shared" si="80"/>
        <v>1.6443961840119214</v>
      </c>
      <c r="AF618" s="23">
        <f t="shared" si="76"/>
        <v>7.906666666666741</v>
      </c>
    </row>
    <row r="619" spans="26:32" ht="18" customHeight="1">
      <c r="Z619" s="18">
        <f t="shared" si="79"/>
        <v>594</v>
      </c>
      <c r="AA619" s="19">
        <f t="shared" si="77"/>
        <v>7.9200000000000745</v>
      </c>
      <c r="AB619" s="19">
        <f t="shared" si="74"/>
        <v>5.164147295558493</v>
      </c>
      <c r="AC619" s="19">
        <f t="shared" si="75"/>
        <v>-3.2062308926018788</v>
      </c>
      <c r="AD619" s="17">
        <f t="shared" si="78"/>
        <v>0.0025819041499456994</v>
      </c>
      <c r="AE619" s="19">
        <f t="shared" si="80"/>
        <v>1.6469780881618672</v>
      </c>
      <c r="AF619" s="23">
        <f t="shared" si="76"/>
        <v>7.9200000000000745</v>
      </c>
    </row>
    <row r="620" spans="26:32" ht="18" customHeight="1">
      <c r="Z620" s="18">
        <f t="shared" si="79"/>
        <v>595</v>
      </c>
      <c r="AA620" s="19">
        <f t="shared" si="77"/>
        <v>7.933333333333408</v>
      </c>
      <c r="AB620" s="19">
        <f t="shared" si="74"/>
        <v>5.158358100902038</v>
      </c>
      <c r="AC620" s="19">
        <f t="shared" si="75"/>
        <v>-3.2059466876391256</v>
      </c>
      <c r="AD620" s="17">
        <f t="shared" si="78"/>
        <v>0.0025848018056369034</v>
      </c>
      <c r="AE620" s="19">
        <f t="shared" si="80"/>
        <v>1.649562889967504</v>
      </c>
      <c r="AF620" s="23">
        <f t="shared" si="76"/>
        <v>7.933333333333408</v>
      </c>
    </row>
    <row r="621" spans="26:32" ht="18" customHeight="1">
      <c r="Z621" s="18">
        <f t="shared" si="79"/>
        <v>596</v>
      </c>
      <c r="AA621" s="19">
        <f t="shared" si="77"/>
        <v>7.946666666666742</v>
      </c>
      <c r="AB621" s="19">
        <f t="shared" si="74"/>
        <v>5.1525565993983005</v>
      </c>
      <c r="AC621" s="19">
        <f t="shared" si="75"/>
        <v>-3.2056409630736833</v>
      </c>
      <c r="AD621" s="17">
        <f t="shared" si="78"/>
        <v>0.0025877121533978606</v>
      </c>
      <c r="AE621" s="19">
        <f t="shared" si="80"/>
        <v>1.652150602120902</v>
      </c>
      <c r="AF621" s="23">
        <f t="shared" si="76"/>
        <v>7.946666666666742</v>
      </c>
    </row>
    <row r="622" spans="26:32" ht="18" customHeight="1">
      <c r="Z622" s="18">
        <f t="shared" si="79"/>
        <v>597</v>
      </c>
      <c r="AA622" s="19">
        <f t="shared" si="77"/>
        <v>7.9600000000000755</v>
      </c>
      <c r="AB622" s="19">
        <f t="shared" si="74"/>
        <v>5.1467427932858</v>
      </c>
      <c r="AC622" s="19">
        <f t="shared" si="75"/>
        <v>-3.2053137284475692</v>
      </c>
      <c r="AD622" s="17">
        <f t="shared" si="78"/>
        <v>0.002590635255899591</v>
      </c>
      <c r="AE622" s="19">
        <f t="shared" si="80"/>
        <v>1.6547412373768016</v>
      </c>
      <c r="AF622" s="23">
        <f t="shared" si="76"/>
        <v>7.9600000000000755</v>
      </c>
    </row>
    <row r="623" spans="26:32" ht="18" customHeight="1">
      <c r="Z623" s="18">
        <f t="shared" si="79"/>
        <v>598</v>
      </c>
      <c r="AA623" s="19">
        <f t="shared" si="77"/>
        <v>7.973333333333409</v>
      </c>
      <c r="AB623" s="19">
        <f t="shared" si="74"/>
        <v>5.140916684358012</v>
      </c>
      <c r="AC623" s="19">
        <f t="shared" si="75"/>
        <v>-3.2049649930878297</v>
      </c>
      <c r="AD623" s="17">
        <f t="shared" si="78"/>
        <v>0.00259357117649892</v>
      </c>
      <c r="AE623" s="19">
        <f t="shared" si="80"/>
        <v>1.6573348085533004</v>
      </c>
      <c r="AF623" s="23">
        <f t="shared" si="76"/>
        <v>7.973333333333409</v>
      </c>
    </row>
    <row r="624" spans="26:32" ht="18" customHeight="1">
      <c r="Z624" s="18">
        <f t="shared" si="79"/>
        <v>599</v>
      </c>
      <c r="AA624" s="19">
        <f t="shared" si="77"/>
        <v>7.986666666666743</v>
      </c>
      <c r="AB624" s="19">
        <f t="shared" si="74"/>
        <v>5.135078273963656</v>
      </c>
      <c r="AC624" s="19">
        <f t="shared" si="75"/>
        <v>-3.204594766104761</v>
      </c>
      <c r="AD624" s="17">
        <f t="shared" si="78"/>
        <v>0.0025965199792449553</v>
      </c>
      <c r="AE624" s="19">
        <f t="shared" si="80"/>
        <v>1.6599313285325454</v>
      </c>
      <c r="AF624" s="23">
        <f t="shared" si="76"/>
        <v>7.986666666666743</v>
      </c>
    </row>
    <row r="625" spans="26:32" ht="18" customHeight="1">
      <c r="Z625" s="18">
        <f t="shared" si="79"/>
        <v>600</v>
      </c>
      <c r="AA625" s="19">
        <f t="shared" si="77"/>
        <v>8.000000000000076</v>
      </c>
      <c r="AB625" s="19">
        <f t="shared" si="74"/>
        <v>5.129227563006953</v>
      </c>
      <c r="AC625" s="19">
        <f t="shared" si="75"/>
        <v>-3.204203056390111</v>
      </c>
      <c r="AD625" s="17">
        <f t="shared" si="78"/>
        <v>0.0025994817288856674</v>
      </c>
      <c r="AE625" s="19">
        <f t="shared" si="80"/>
        <v>1.6625308102614311</v>
      </c>
      <c r="AF625" s="23">
        <f t="shared" si="76"/>
        <v>8.000000000000076</v>
      </c>
    </row>
    <row r="626" spans="26:32" ht="18" customHeight="1">
      <c r="Z626" s="18">
        <f t="shared" si="79"/>
        <v>601</v>
      </c>
      <c r="AA626" s="19">
        <f t="shared" si="77"/>
        <v>8.01333333333341</v>
      </c>
      <c r="AB626" s="19">
        <f t="shared" si="74"/>
        <v>5.1233645519478594</v>
      </c>
      <c r="AC626" s="19">
        <f t="shared" si="75"/>
        <v>-3.203789872615284</v>
      </c>
      <c r="AD626" s="17">
        <f t="shared" si="78"/>
        <v>0.0026024564908745593</v>
      </c>
      <c r="AE626" s="19">
        <f t="shared" si="80"/>
        <v>1.6651332667523058</v>
      </c>
      <c r="AF626" s="23">
        <f t="shared" si="76"/>
        <v>8.01333333333341</v>
      </c>
    </row>
    <row r="627" spans="26:32" ht="18" customHeight="1">
      <c r="Z627" s="18">
        <f t="shared" si="79"/>
        <v>602</v>
      </c>
      <c r="AA627" s="19">
        <f t="shared" si="77"/>
        <v>8.026666666666744</v>
      </c>
      <c r="AB627" s="19">
        <f t="shared" si="74"/>
        <v>5.117489240802267</v>
      </c>
      <c r="AC627" s="19">
        <f t="shared" si="75"/>
        <v>-3.203355223229536</v>
      </c>
      <c r="AD627" s="17">
        <f t="shared" si="78"/>
        <v>0.0026054443313774456</v>
      </c>
      <c r="AE627" s="19">
        <f t="shared" si="80"/>
        <v>1.6677387110836832</v>
      </c>
      <c r="AF627" s="23">
        <f t="shared" si="76"/>
        <v>8.026666666666744</v>
      </c>
    </row>
    <row r="628" spans="26:32" ht="18" customHeight="1">
      <c r="Z628" s="18">
        <f t="shared" si="79"/>
        <v>603</v>
      </c>
      <c r="AA628" s="19">
        <f t="shared" si="77"/>
        <v>8.040000000000077</v>
      </c>
      <c r="AB628" s="19">
        <f t="shared" si="74"/>
        <v>5.111601629142186</v>
      </c>
      <c r="AC628" s="19">
        <f t="shared" si="75"/>
        <v>-3.2028991164581724</v>
      </c>
      <c r="AD628" s="17">
        <f t="shared" si="78"/>
        <v>0.002608445317279331</v>
      </c>
      <c r="AE628" s="19">
        <f t="shared" si="80"/>
        <v>1.6703471564009627</v>
      </c>
      <c r="AF628" s="23">
        <f t="shared" si="76"/>
        <v>8.040000000000077</v>
      </c>
    </row>
    <row r="629" spans="26:32" ht="18" customHeight="1">
      <c r="Z629" s="18">
        <f t="shared" si="79"/>
        <v>604</v>
      </c>
      <c r="AA629" s="19">
        <f t="shared" si="77"/>
        <v>8.053333333333411</v>
      </c>
      <c r="AB629" s="19">
        <f t="shared" si="74"/>
        <v>5.1057017160958384</v>
      </c>
      <c r="AC629" s="19">
        <f t="shared" si="75"/>
        <v>-3.2024215603006927</v>
      </c>
      <c r="AD629" s="17">
        <f t="shared" si="78"/>
        <v>0.0026114595161914186</v>
      </c>
      <c r="AE629" s="19">
        <f t="shared" si="80"/>
        <v>1.6729586159171541</v>
      </c>
      <c r="AF629" s="23">
        <f t="shared" si="76"/>
        <v>8.053333333333411</v>
      </c>
    </row>
    <row r="630" spans="26:32" ht="18" customHeight="1">
      <c r="Z630" s="18">
        <f t="shared" si="79"/>
        <v>605</v>
      </c>
      <c r="AA630" s="19">
        <f t="shared" si="77"/>
        <v>8.066666666666745</v>
      </c>
      <c r="AB630" s="19">
        <f t="shared" si="74"/>
        <v>5.099789500347797</v>
      </c>
      <c r="AC630" s="19">
        <f t="shared" si="75"/>
        <v>-3.2019225625289867</v>
      </c>
      <c r="AD630" s="17">
        <f t="shared" si="78"/>
        <v>0.0026144869964581916</v>
      </c>
      <c r="AE630" s="19">
        <f t="shared" si="80"/>
        <v>1.6755731029136123</v>
      </c>
      <c r="AF630" s="23">
        <f t="shared" si="76"/>
        <v>8.066666666666745</v>
      </c>
    </row>
    <row r="631" spans="26:32" ht="18" customHeight="1">
      <c r="Z631" s="18">
        <f t="shared" si="79"/>
        <v>606</v>
      </c>
      <c r="AA631" s="19">
        <f t="shared" si="77"/>
        <v>8.080000000000078</v>
      </c>
      <c r="AB631" s="19">
        <f t="shared" si="74"/>
        <v>5.093864980139048</v>
      </c>
      <c r="AC631" s="19">
        <f t="shared" si="75"/>
        <v>-3.201402130685484</v>
      </c>
      <c r="AD631" s="17">
        <f t="shared" si="78"/>
        <v>0.0026175278271646243</v>
      </c>
      <c r="AE631" s="19">
        <f t="shared" si="80"/>
        <v>1.678190630740777</v>
      </c>
      <c r="AF631" s="23">
        <f t="shared" si="76"/>
        <v>8.080000000000078</v>
      </c>
    </row>
    <row r="632" spans="26:32" ht="18" customHeight="1">
      <c r="Z632" s="18">
        <f t="shared" si="79"/>
        <v>607</v>
      </c>
      <c r="AA632" s="19">
        <f t="shared" si="77"/>
        <v>8.093333333333412</v>
      </c>
      <c r="AB632" s="19">
        <f t="shared" si="74"/>
        <v>5.087928153267031</v>
      </c>
      <c r="AC632" s="19">
        <f t="shared" si="75"/>
        <v>-3.200860272081305</v>
      </c>
      <c r="AD632" s="17">
        <f t="shared" si="78"/>
        <v>0.0026205820781434997</v>
      </c>
      <c r="AE632" s="19">
        <f t="shared" si="80"/>
        <v>1.6808112128189205</v>
      </c>
      <c r="AF632" s="23">
        <f t="shared" si="76"/>
        <v>8.093333333333412</v>
      </c>
    </row>
    <row r="633" spans="26:32" ht="18" customHeight="1">
      <c r="Z633" s="18">
        <f t="shared" si="79"/>
        <v>608</v>
      </c>
      <c r="AA633" s="19">
        <f t="shared" si="77"/>
        <v>8.106666666666746</v>
      </c>
      <c r="AB633" s="19">
        <f t="shared" si="74"/>
        <v>5.0819790170856205</v>
      </c>
      <c r="AC633" s="19">
        <f t="shared" si="75"/>
        <v>-3.2002969937943853</v>
      </c>
      <c r="AD633" s="17">
        <f t="shared" si="78"/>
        <v>0.002623649819982855</v>
      </c>
      <c r="AE633" s="19">
        <f t="shared" si="80"/>
        <v>1.6834348626389033</v>
      </c>
      <c r="AF633" s="23">
        <f t="shared" si="76"/>
        <v>8.106666666666746</v>
      </c>
    </row>
    <row r="634" spans="26:32" ht="18" customHeight="1">
      <c r="Z634" s="18">
        <f t="shared" si="79"/>
        <v>609</v>
      </c>
      <c r="AA634" s="19">
        <f t="shared" si="77"/>
        <v>8.12000000000008</v>
      </c>
      <c r="AB634" s="19">
        <f t="shared" si="74"/>
        <v>5.076017568505121</v>
      </c>
      <c r="AC634" s="19">
        <f t="shared" si="75"/>
        <v>-3.1997123026676184</v>
      </c>
      <c r="AD634" s="17">
        <f t="shared" si="78"/>
        <v>0.0026267311240335163</v>
      </c>
      <c r="AE634" s="19">
        <f t="shared" si="80"/>
        <v>1.6860615937629368</v>
      </c>
      <c r="AF634" s="23">
        <f t="shared" si="76"/>
        <v>8.12000000000008</v>
      </c>
    </row>
    <row r="635" spans="26:32" ht="18" customHeight="1">
      <c r="Z635" s="18">
        <f t="shared" si="79"/>
        <v>610</v>
      </c>
      <c r="AA635" s="19">
        <f t="shared" si="77"/>
        <v>8.133333333333413</v>
      </c>
      <c r="AB635" s="19">
        <f t="shared" si="74"/>
        <v>5.070043803992206</v>
      </c>
      <c r="AC635" s="19">
        <f t="shared" si="75"/>
        <v>-3.1991062053069723</v>
      </c>
      <c r="AD635" s="17">
        <f t="shared" si="78"/>
        <v>0.0026298260624167636</v>
      </c>
      <c r="AE635" s="19">
        <f t="shared" si="80"/>
        <v>1.6886914198253535</v>
      </c>
      <c r="AF635" s="23">
        <f t="shared" si="76"/>
        <v>8.133333333333413</v>
      </c>
    </row>
    <row r="636" spans="26:32" ht="18" customHeight="1">
      <c r="Z636" s="18">
        <f t="shared" si="79"/>
        <v>611</v>
      </c>
      <c r="AA636" s="19">
        <f t="shared" si="77"/>
        <v>8.146666666666746</v>
      </c>
      <c r="AB636" s="19">
        <f t="shared" si="74"/>
        <v>5.06405771956982</v>
      </c>
      <c r="AC636" s="19">
        <f t="shared" si="75"/>
        <v>-3.198478708079597</v>
      </c>
      <c r="AD636" s="17">
        <f t="shared" si="78"/>
        <v>0.0026329347080321134</v>
      </c>
      <c r="AE636" s="19">
        <f t="shared" si="80"/>
        <v>1.6913243545333856</v>
      </c>
      <c r="AF636" s="23">
        <f t="shared" si="76"/>
        <v>8.146666666666746</v>
      </c>
    </row>
    <row r="637" spans="26:32" ht="18" customHeight="1">
      <c r="Z637" s="18">
        <f t="shared" si="79"/>
        <v>612</v>
      </c>
      <c r="AA637" s="19">
        <f t="shared" si="77"/>
        <v>8.16000000000008</v>
      </c>
      <c r="AB637" s="19">
        <f t="shared" si="74"/>
        <v>5.058059310817027</v>
      </c>
      <c r="AC637" s="19">
        <f t="shared" si="75"/>
        <v>-3.1978298171119013</v>
      </c>
      <c r="AD637" s="17">
        <f t="shared" si="78"/>
        <v>0.0026360571345652338</v>
      </c>
      <c r="AE637" s="19">
        <f t="shared" si="80"/>
        <v>1.6939604116679507</v>
      </c>
      <c r="AF637" s="23">
        <f t="shared" si="76"/>
        <v>8.16000000000008</v>
      </c>
    </row>
    <row r="638" spans="26:32" ht="18" customHeight="1">
      <c r="Z638" s="18">
        <f t="shared" si="79"/>
        <v>613</v>
      </c>
      <c r="AA638" s="19">
        <f t="shared" si="77"/>
        <v>8.173333333333414</v>
      </c>
      <c r="AB638" s="19">
        <f t="shared" si="74"/>
        <v>5.0520485728688795</v>
      </c>
      <c r="AC638" s="19">
        <f t="shared" si="75"/>
        <v>-3.197159538287661</v>
      </c>
      <c r="AD638" s="17">
        <f t="shared" si="78"/>
        <v>0.0026391934164959555</v>
      </c>
      <c r="AE638" s="19">
        <f t="shared" si="80"/>
        <v>1.6965996050844467</v>
      </c>
      <c r="AF638" s="23">
        <f t="shared" si="76"/>
        <v>8.173333333333414</v>
      </c>
    </row>
    <row r="639" spans="26:32" ht="18" customHeight="1">
      <c r="Z639" s="18">
        <f t="shared" si="79"/>
        <v>614</v>
      </c>
      <c r="AA639" s="19">
        <f t="shared" si="77"/>
        <v>8.186666666666747</v>
      </c>
      <c r="AB639" s="19">
        <f t="shared" si="74"/>
        <v>5.046025500416202</v>
      </c>
      <c r="AC639" s="19">
        <f t="shared" si="75"/>
        <v>-3.196467877246076</v>
      </c>
      <c r="AD639" s="17">
        <f t="shared" si="78"/>
        <v>0.0026423436291064294</v>
      </c>
      <c r="AE639" s="19">
        <f t="shared" si="80"/>
        <v>1.6992419487135533</v>
      </c>
      <c r="AF639" s="23">
        <f t="shared" si="76"/>
        <v>8.186666666666747</v>
      </c>
    </row>
    <row r="640" spans="26:32" ht="18" customHeight="1">
      <c r="Z640" s="18">
        <f t="shared" si="79"/>
        <v>615</v>
      </c>
      <c r="AA640" s="19">
        <f t="shared" si="77"/>
        <v>8.200000000000081</v>
      </c>
      <c r="AB640" s="19">
        <f t="shared" si="74"/>
        <v>5.039990087705377</v>
      </c>
      <c r="AC640" s="19">
        <f t="shared" si="75"/>
        <v>-3.1957548393798416</v>
      </c>
      <c r="AD640" s="17">
        <f t="shared" si="78"/>
        <v>0.002645507848489396</v>
      </c>
      <c r="AE640" s="19">
        <f t="shared" si="80"/>
        <v>1.7018874565620428</v>
      </c>
      <c r="AF640" s="23">
        <f t="shared" si="76"/>
        <v>8.200000000000081</v>
      </c>
    </row>
    <row r="641" spans="26:32" ht="18" customHeight="1">
      <c r="Z641" s="18">
        <f t="shared" si="79"/>
        <v>616</v>
      </c>
      <c r="AA641" s="19">
        <f t="shared" si="77"/>
        <v>8.213333333333415</v>
      </c>
      <c r="AB641" s="19">
        <f t="shared" si="74"/>
        <v>5.033942328538051</v>
      </c>
      <c r="AC641" s="19">
        <f t="shared" si="75"/>
        <v>-3.195020429833178</v>
      </c>
      <c r="AD641" s="17">
        <f t="shared" si="78"/>
        <v>0.002648686151556603</v>
      </c>
      <c r="AE641" s="19">
        <f t="shared" si="80"/>
        <v>1.7045361427135994</v>
      </c>
      <c r="AF641" s="23">
        <f t="shared" si="76"/>
        <v>8.213333333333415</v>
      </c>
    </row>
    <row r="642" spans="26:32" ht="18" customHeight="1">
      <c r="Z642" s="18">
        <f t="shared" si="79"/>
        <v>617</v>
      </c>
      <c r="AA642" s="19">
        <f t="shared" si="77"/>
        <v>8.226666666666748</v>
      </c>
      <c r="AB642" s="19">
        <f t="shared" si="74"/>
        <v>5.027882216270855</v>
      </c>
      <c r="AC642" s="19">
        <f t="shared" si="75"/>
        <v>-3.194264653499878</v>
      </c>
      <c r="AD642" s="17">
        <f t="shared" si="78"/>
        <v>0.0026518786160473293</v>
      </c>
      <c r="AE642" s="19">
        <f t="shared" si="80"/>
        <v>1.7071880213296469</v>
      </c>
      <c r="AF642" s="23">
        <f t="shared" si="76"/>
        <v>8.226666666666748</v>
      </c>
    </row>
    <row r="643" spans="26:32" ht="18" customHeight="1">
      <c r="Z643" s="18">
        <f t="shared" si="79"/>
        <v>618</v>
      </c>
      <c r="AA643" s="19">
        <f t="shared" si="77"/>
        <v>8.240000000000082</v>
      </c>
      <c r="AB643" s="19">
        <f t="shared" si="74"/>
        <v>5.021809743815068</v>
      </c>
      <c r="AC643" s="19">
        <f t="shared" si="75"/>
        <v>-3.193487515021327</v>
      </c>
      <c r="AD643" s="17">
        <f t="shared" si="78"/>
        <v>0.0026550853205370545</v>
      </c>
      <c r="AE643" s="19">
        <f t="shared" si="80"/>
        <v>1.709843106650184</v>
      </c>
      <c r="AF643" s="23">
        <f t="shared" si="76"/>
        <v>8.240000000000082</v>
      </c>
    </row>
    <row r="644" spans="26:32" ht="18" customHeight="1">
      <c r="Z644" s="18">
        <f t="shared" si="79"/>
        <v>619</v>
      </c>
      <c r="AA644" s="19">
        <f t="shared" si="77"/>
        <v>8.253333333333416</v>
      </c>
      <c r="AB644" s="19">
        <f t="shared" si="74"/>
        <v>5.015724903636234</v>
      </c>
      <c r="AC644" s="19">
        <f t="shared" si="75"/>
        <v>-3.1926890187845034</v>
      </c>
      <c r="AD644" s="17">
        <f t="shared" si="78"/>
        <v>0.0026583063444462654</v>
      </c>
      <c r="AE644" s="19">
        <f t="shared" si="80"/>
        <v>1.7125014129946303</v>
      </c>
      <c r="AF644" s="23">
        <f t="shared" si="76"/>
        <v>8.253333333333416</v>
      </c>
    </row>
    <row r="645" spans="26:32" ht="18" customHeight="1">
      <c r="Z645" s="18">
        <f t="shared" si="79"/>
        <v>620</v>
      </c>
      <c r="AA645" s="19">
        <f t="shared" si="77"/>
        <v>8.26666666666675</v>
      </c>
      <c r="AB645" s="19">
        <f t="shared" si="74"/>
        <v>5.009627687753761</v>
      </c>
      <c r="AC645" s="19">
        <f t="shared" si="75"/>
        <v>-3.1918691689199794</v>
      </c>
      <c r="AD645" s="17">
        <f t="shared" si="78"/>
        <v>0.0026615417680493927</v>
      </c>
      <c r="AE645" s="19">
        <f t="shared" si="80"/>
        <v>1.7151629547626797</v>
      </c>
      <c r="AF645" s="23">
        <f t="shared" si="76"/>
        <v>8.26666666666675</v>
      </c>
    </row>
    <row r="646" spans="26:32" ht="18" customHeight="1">
      <c r="Z646" s="18">
        <f t="shared" si="79"/>
        <v>621</v>
      </c>
      <c r="AA646" s="19">
        <f t="shared" si="77"/>
        <v>8.280000000000083</v>
      </c>
      <c r="AB646" s="19">
        <f t="shared" si="74"/>
        <v>5.003518087740463</v>
      </c>
      <c r="AC646" s="19">
        <f t="shared" si="75"/>
        <v>-3.1910279692998844</v>
      </c>
      <c r="AD646" s="17">
        <f t="shared" si="78"/>
        <v>0.0026647916724838964</v>
      </c>
      <c r="AE646" s="19">
        <f t="shared" si="80"/>
        <v>1.7178277464351634</v>
      </c>
      <c r="AF646" s="23">
        <f t="shared" si="76"/>
        <v>8.280000000000083</v>
      </c>
    </row>
    <row r="647" spans="26:32" ht="18" customHeight="1">
      <c r="Z647" s="18">
        <f t="shared" si="79"/>
        <v>622</v>
      </c>
      <c r="AA647" s="19">
        <f t="shared" si="77"/>
        <v>8.293333333333416</v>
      </c>
      <c r="AB647" s="19">
        <f t="shared" si="74"/>
        <v>4.997396094722109</v>
      </c>
      <c r="AC647" s="19">
        <f t="shared" si="75"/>
        <v>-3.190165423535894</v>
      </c>
      <c r="AD647" s="17">
        <f t="shared" si="78"/>
        <v>0.0026680561397594725</v>
      </c>
      <c r="AE647" s="19">
        <f t="shared" si="80"/>
        <v>1.7204958025749229</v>
      </c>
      <c r="AF647" s="23">
        <f t="shared" si="76"/>
        <v>8.293333333333416</v>
      </c>
    </row>
    <row r="648" spans="26:32" ht="18" customHeight="1">
      <c r="Z648" s="18">
        <f t="shared" si="79"/>
        <v>623</v>
      </c>
      <c r="AA648" s="19">
        <f t="shared" si="77"/>
        <v>8.30666666666675</v>
      </c>
      <c r="AB648" s="19">
        <f t="shared" si="74"/>
        <v>4.991261699376894</v>
      </c>
      <c r="AC648" s="19">
        <f t="shared" si="75"/>
        <v>-3.1892815349771655</v>
      </c>
      <c r="AD648" s="17">
        <f t="shared" si="78"/>
        <v>0.0026713352527674233</v>
      </c>
      <c r="AE648" s="19">
        <f t="shared" si="80"/>
        <v>1.7231671378276903</v>
      </c>
      <c r="AF648" s="23">
        <f t="shared" si="76"/>
        <v>8.30666666666675</v>
      </c>
    </row>
    <row r="649" spans="26:32" ht="18" customHeight="1">
      <c r="Z649" s="18">
        <f t="shared" si="79"/>
        <v>624</v>
      </c>
      <c r="AA649" s="19">
        <f t="shared" si="77"/>
        <v>8.320000000000084</v>
      </c>
      <c r="AB649" s="19">
        <f t="shared" si="74"/>
        <v>4.985114891934847</v>
      </c>
      <c r="AC649" s="19">
        <f t="shared" si="75"/>
        <v>-3.188376306708252</v>
      </c>
      <c r="AD649" s="17">
        <f t="shared" si="78"/>
        <v>0.0026746290952901863</v>
      </c>
      <c r="AE649" s="19">
        <f t="shared" si="80"/>
        <v>1.7258417669229804</v>
      </c>
      <c r="AF649" s="23">
        <f t="shared" si="76"/>
        <v>8.320000000000084</v>
      </c>
    </row>
    <row r="650" spans="26:32" ht="18" customHeight="1">
      <c r="Z650" s="18">
        <f t="shared" si="79"/>
        <v>625</v>
      </c>
      <c r="AA650" s="19">
        <f t="shared" si="77"/>
        <v>8.333333333333417</v>
      </c>
      <c r="AB650" s="19">
        <f t="shared" si="74"/>
        <v>4.978955662177307</v>
      </c>
      <c r="AC650" s="19">
        <f t="shared" si="75"/>
        <v>-3.187449741547061</v>
      </c>
      <c r="AD650" s="17">
        <f t="shared" si="78"/>
        <v>0.002677937752010959</v>
      </c>
      <c r="AE650" s="19">
        <f t="shared" si="80"/>
        <v>1.7285197046749914</v>
      </c>
      <c r="AF650" s="23">
        <f t="shared" si="76"/>
        <v>8.333333333333417</v>
      </c>
    </row>
    <row r="651" spans="26:32" ht="18" customHeight="1">
      <c r="Z651" s="18">
        <f t="shared" si="79"/>
        <v>626</v>
      </c>
      <c r="AA651" s="19">
        <f t="shared" si="77"/>
        <v>8.346666666666751</v>
      </c>
      <c r="AB651" s="19">
        <f t="shared" si="74"/>
        <v>4.972783999436245</v>
      </c>
      <c r="AC651" s="19">
        <f t="shared" si="75"/>
        <v>-3.1865018420427242</v>
      </c>
      <c r="AD651" s="17">
        <f t="shared" si="78"/>
        <v>0.0026812613085235373</v>
      </c>
      <c r="AE651" s="19">
        <f t="shared" si="80"/>
        <v>1.731200965983515</v>
      </c>
      <c r="AF651" s="23">
        <f t="shared" si="76"/>
        <v>8.346666666666751</v>
      </c>
    </row>
    <row r="652" spans="26:32" ht="18" customHeight="1">
      <c r="Z652" s="18">
        <f t="shared" si="79"/>
        <v>627</v>
      </c>
      <c r="AA652" s="19">
        <f t="shared" si="77"/>
        <v>8.360000000000085</v>
      </c>
      <c r="AB652" s="19">
        <f t="shared" si="74"/>
        <v>4.9665998925936155</v>
      </c>
      <c r="AC652" s="19">
        <f t="shared" si="75"/>
        <v>-3.1855326104734942</v>
      </c>
      <c r="AD652" s="17">
        <f t="shared" si="78"/>
        <v>0.002684599851342266</v>
      </c>
      <c r="AE652" s="19">
        <f t="shared" si="80"/>
        <v>1.7338855658348573</v>
      </c>
      <c r="AF652" s="23">
        <f t="shared" si="76"/>
        <v>8.360000000000085</v>
      </c>
    </row>
    <row r="653" spans="26:32" ht="18" customHeight="1">
      <c r="Z653" s="18">
        <f t="shared" si="79"/>
        <v>628</v>
      </c>
      <c r="AA653" s="19">
        <f t="shared" si="77"/>
        <v>8.373333333333418</v>
      </c>
      <c r="AB653" s="19">
        <f t="shared" si="74"/>
        <v>4.960403330080649</v>
      </c>
      <c r="AC653" s="19">
        <f t="shared" si="75"/>
        <v>-3.1845420488446115</v>
      </c>
      <c r="AD653" s="17">
        <f t="shared" si="78"/>
        <v>0.002687953467912165</v>
      </c>
      <c r="AE653" s="19">
        <f t="shared" si="80"/>
        <v>1.7365735193027694</v>
      </c>
      <c r="AF653" s="23">
        <f t="shared" si="76"/>
        <v>8.373333333333418</v>
      </c>
    </row>
    <row r="654" spans="26:32" ht="18" customHeight="1">
      <c r="Z654" s="18">
        <f t="shared" si="79"/>
        <v>629</v>
      </c>
      <c r="AA654" s="19">
        <f t="shared" si="77"/>
        <v>8.386666666666752</v>
      </c>
      <c r="AB654" s="19">
        <f t="shared" si="74"/>
        <v>4.954194299877104</v>
      </c>
      <c r="AC654" s="19">
        <f t="shared" si="75"/>
        <v>-3.183530158886149</v>
      </c>
      <c r="AD654" s="17">
        <f t="shared" si="78"/>
        <v>0.0026913222466192106</v>
      </c>
      <c r="AE654" s="19">
        <f t="shared" si="80"/>
        <v>1.7392648415493885</v>
      </c>
      <c r="AF654" s="23">
        <f t="shared" si="76"/>
        <v>8.386666666666752</v>
      </c>
    </row>
    <row r="655" spans="26:32" ht="18" customHeight="1">
      <c r="Z655" s="18">
        <f t="shared" si="79"/>
        <v>630</v>
      </c>
      <c r="AA655" s="19">
        <f t="shared" si="77"/>
        <v>8.400000000000086</v>
      </c>
      <c r="AB655" s="19">
        <f t="shared" si="74"/>
        <v>4.947972789510499</v>
      </c>
      <c r="AC655" s="19">
        <f t="shared" si="75"/>
        <v>-3.1824969420508604</v>
      </c>
      <c r="AD655" s="17">
        <f t="shared" si="78"/>
        <v>0.0026947062768007657</v>
      </c>
      <c r="AE655" s="19">
        <f t="shared" si="80"/>
        <v>1.7419595478261893</v>
      </c>
      <c r="AF655" s="23">
        <f t="shared" si="76"/>
        <v>8.400000000000086</v>
      </c>
    </row>
    <row r="656" spans="26:32" ht="18" customHeight="1">
      <c r="Z656" s="18">
        <f t="shared" si="79"/>
        <v>631</v>
      </c>
      <c r="AA656" s="19">
        <f t="shared" si="77"/>
        <v>8.41333333333342</v>
      </c>
      <c r="AB656" s="19">
        <f t="shared" si="74"/>
        <v>4.941738786055277</v>
      </c>
      <c r="AC656" s="19">
        <f t="shared" si="75"/>
        <v>-3.1814423995119787</v>
      </c>
      <c r="AD656" s="17">
        <f t="shared" si="78"/>
        <v>0.002698105648756197</v>
      </c>
      <c r="AE656" s="19">
        <f t="shared" si="80"/>
        <v>1.7446576534749456</v>
      </c>
      <c r="AF656" s="23">
        <f t="shared" si="76"/>
        <v>8.41333333333342</v>
      </c>
    </row>
    <row r="657" spans="26:32" ht="18" customHeight="1">
      <c r="Z657" s="18">
        <f t="shared" si="79"/>
        <v>632</v>
      </c>
      <c r="AA657" s="19">
        <f t="shared" si="77"/>
        <v>8.426666666666753</v>
      </c>
      <c r="AB657" s="19">
        <f t="shared" si="74"/>
        <v>4.935492276131945</v>
      </c>
      <c r="AC657" s="19">
        <f t="shared" si="75"/>
        <v>-3.180366532161017</v>
      </c>
      <c r="AD657" s="17">
        <f t="shared" si="78"/>
        <v>0.002701520453757647</v>
      </c>
      <c r="AE657" s="19">
        <f t="shared" si="80"/>
        <v>1.7473591739287033</v>
      </c>
      <c r="AF657" s="23">
        <f t="shared" si="76"/>
        <v>8.426666666666753</v>
      </c>
    </row>
    <row r="658" spans="26:32" ht="18" customHeight="1">
      <c r="Z658" s="18">
        <f t="shared" si="79"/>
        <v>633</v>
      </c>
      <c r="AA658" s="19">
        <f t="shared" si="77"/>
        <v>8.440000000000087</v>
      </c>
      <c r="AB658" s="19">
        <f t="shared" si="74"/>
        <v>4.929233245906185</v>
      </c>
      <c r="AC658" s="19">
        <f t="shared" si="75"/>
        <v>-3.179269340605553</v>
      </c>
      <c r="AD658" s="17">
        <f t="shared" si="78"/>
        <v>0.0027049507840609696</v>
      </c>
      <c r="AE658" s="19">
        <f t="shared" si="80"/>
        <v>1.7500641247127644</v>
      </c>
      <c r="AF658" s="23">
        <f t="shared" si="76"/>
        <v>8.440000000000087</v>
      </c>
    </row>
    <row r="659" spans="26:32" ht="18" customHeight="1">
      <c r="Z659" s="18">
        <f t="shared" si="79"/>
        <v>634</v>
      </c>
      <c r="AA659" s="19">
        <f t="shared" si="77"/>
        <v>8.45333333333342</v>
      </c>
      <c r="AB659" s="19">
        <f t="shared" si="74"/>
        <v>4.922961681087892</v>
      </c>
      <c r="AC659" s="19">
        <f t="shared" si="75"/>
        <v>-3.1781508251669695</v>
      </c>
      <c r="AD659" s="17">
        <f t="shared" si="78"/>
        <v>0.002708396732916859</v>
      </c>
      <c r="AE659" s="19">
        <f t="shared" si="80"/>
        <v>1.7527725214456813</v>
      </c>
      <c r="AF659" s="23">
        <f t="shared" si="76"/>
        <v>8.45333333333342</v>
      </c>
    </row>
    <row r="660" spans="26:32" ht="18" customHeight="1">
      <c r="Z660" s="18">
        <f t="shared" si="79"/>
        <v>635</v>
      </c>
      <c r="AA660" s="19">
        <f t="shared" si="77"/>
        <v>8.466666666666754</v>
      </c>
      <c r="AB660" s="19">
        <f t="shared" si="74"/>
        <v>4.916677566930226</v>
      </c>
      <c r="AC660" s="19">
        <f t="shared" si="75"/>
        <v>-3.177010985878222</v>
      </c>
      <c r="AD660" s="17">
        <f t="shared" si="78"/>
        <v>0.0027118583945821215</v>
      </c>
      <c r="AE660" s="19">
        <f t="shared" si="80"/>
        <v>1.7554843798402635</v>
      </c>
      <c r="AF660" s="23">
        <f t="shared" si="76"/>
        <v>8.466666666666754</v>
      </c>
    </row>
    <row r="661" spans="26:32" ht="18" customHeight="1">
      <c r="Z661" s="18">
        <f t="shared" si="79"/>
        <v>636</v>
      </c>
      <c r="AA661" s="19">
        <f t="shared" si="77"/>
        <v>8.480000000000087</v>
      </c>
      <c r="AB661" s="19">
        <f t="shared" si="74"/>
        <v>4.910380888228553</v>
      </c>
      <c r="AC661" s="19">
        <f t="shared" si="75"/>
        <v>-3.1758498224815237</v>
      </c>
      <c r="AD661" s="17">
        <f t="shared" si="78"/>
        <v>0.0027153358643311697</v>
      </c>
      <c r="AE661" s="19">
        <f t="shared" si="80"/>
        <v>1.7581997157045948</v>
      </c>
      <c r="AF661" s="23">
        <f t="shared" si="76"/>
        <v>8.480000000000087</v>
      </c>
    </row>
    <row r="662" spans="26:32" ht="18" customHeight="1">
      <c r="Z662" s="18">
        <f t="shared" si="79"/>
        <v>637</v>
      </c>
      <c r="AA662" s="19">
        <f t="shared" si="77"/>
        <v>8.493333333333421</v>
      </c>
      <c r="AB662" s="19">
        <f t="shared" si="74"/>
        <v>4.904071629319388</v>
      </c>
      <c r="AC662" s="19">
        <f t="shared" si="75"/>
        <v>-3.174667334426055</v>
      </c>
      <c r="AD662" s="17">
        <f t="shared" si="78"/>
        <v>0.0027188292384676695</v>
      </c>
      <c r="AE662" s="19">
        <f t="shared" si="80"/>
        <v>1.7609185449430624</v>
      </c>
      <c r="AF662" s="23">
        <f t="shared" si="76"/>
        <v>8.493333333333421</v>
      </c>
    </row>
    <row r="663" spans="26:32" ht="18" customHeight="1">
      <c r="Z663" s="18">
        <f t="shared" si="79"/>
        <v>638</v>
      </c>
      <c r="AA663" s="19">
        <f t="shared" si="77"/>
        <v>8.506666666666755</v>
      </c>
      <c r="AB663" s="19">
        <f t="shared" si="74"/>
        <v>4.897749774079316</v>
      </c>
      <c r="AC663" s="19">
        <f t="shared" si="75"/>
        <v>-3.1734635208656536</v>
      </c>
      <c r="AD663" s="17">
        <f t="shared" si="78"/>
        <v>0.0027223386143363656</v>
      </c>
      <c r="AE663" s="19">
        <f t="shared" si="80"/>
        <v>1.763640883557399</v>
      </c>
      <c r="AF663" s="23">
        <f t="shared" si="76"/>
        <v>8.506666666666755</v>
      </c>
    </row>
    <row r="664" spans="26:32" ht="18" customHeight="1">
      <c r="Z664" s="18">
        <f t="shared" si="79"/>
        <v>639</v>
      </c>
      <c r="AA664" s="19">
        <f t="shared" si="77"/>
        <v>8.520000000000088</v>
      </c>
      <c r="AB664" s="19">
        <f t="shared" si="74"/>
        <v>4.8914153059238155</v>
      </c>
      <c r="AC664" s="19">
        <f t="shared" si="75"/>
        <v>-3.172238380656448</v>
      </c>
      <c r="AD664" s="17">
        <f t="shared" si="78"/>
        <v>0.0027258640903351262</v>
      </c>
      <c r="AE664" s="19">
        <f t="shared" si="80"/>
        <v>1.766366747647734</v>
      </c>
      <c r="AF664" s="23">
        <f t="shared" si="76"/>
        <v>8.520000000000088</v>
      </c>
    </row>
    <row r="665" spans="26:32" ht="18" customHeight="1">
      <c r="Z665" s="18">
        <f t="shared" si="79"/>
        <v>640</v>
      </c>
      <c r="AA665" s="19">
        <f t="shared" si="77"/>
        <v>8.533333333333422</v>
      </c>
      <c r="AB665" s="19">
        <f aca="true" t="shared" si="81" ref="AB665:AB728">SQRT(2*g*(2*d+AA665-2*SQRT(AA665^2+d^2))*(AA665^2+d^2)/(3*AA665^2+d^2))</f>
        <v>4.885068207806071</v>
      </c>
      <c r="AC665" s="19">
        <f aca="true" t="shared" si="82" ref="AC665:AC728">-AB665*AA665/SQRT(AA665^2+d^2)</f>
        <v>-3.1709919123545</v>
      </c>
      <c r="AD665" s="17">
        <f t="shared" si="78"/>
        <v>0.002729405765927157</v>
      </c>
      <c r="AE665" s="19">
        <f t="shared" si="80"/>
        <v>1.769096153413661</v>
      </c>
      <c r="AF665" s="23">
        <f aca="true" t="shared" si="83" ref="AF665:AF728">IF(čas&gt;=AE665,AA665,0)</f>
        <v>8.533333333333422</v>
      </c>
    </row>
    <row r="666" spans="26:32" ht="18" customHeight="1">
      <c r="Z666" s="18">
        <f t="shared" si="79"/>
        <v>641</v>
      </c>
      <c r="AA666" s="19">
        <f aca="true" t="shared" si="84" ref="AA666:AA729">AA665+AA$21</f>
        <v>8.546666666666756</v>
      </c>
      <c r="AB666" s="19">
        <f t="shared" si="81"/>
        <v>4.878708462215741</v>
      </c>
      <c r="AC666" s="19">
        <f t="shared" si="82"/>
        <v>-3.169724114213405</v>
      </c>
      <c r="AD666" s="17">
        <f aca="true" t="shared" si="85" ref="AD666:AD729">AA$21/AB666</f>
        <v>0.0027329637416534202</v>
      </c>
      <c r="AE666" s="19">
        <f t="shared" si="80"/>
        <v>1.7718291171553144</v>
      </c>
      <c r="AF666" s="23">
        <f t="shared" si="83"/>
        <v>8.546666666666756</v>
      </c>
    </row>
    <row r="667" spans="26:32" ht="18" customHeight="1">
      <c r="Z667" s="18">
        <f aca="true" t="shared" si="86" ref="Z667:Z730">Z666+1</f>
        <v>642</v>
      </c>
      <c r="AA667" s="19">
        <f t="shared" si="84"/>
        <v>8.56000000000009</v>
      </c>
      <c r="AB667" s="19">
        <f t="shared" si="81"/>
        <v>4.872336051177689</v>
      </c>
      <c r="AC667" s="19">
        <f t="shared" si="82"/>
        <v>-3.1684349841818977</v>
      </c>
      <c r="AD667" s="17">
        <f t="shared" si="85"/>
        <v>0.002736538119145239</v>
      </c>
      <c r="AE667" s="19">
        <f aca="true" t="shared" si="87" ref="AE667:AE730">AE666+AD667</f>
        <v>1.7745656552744598</v>
      </c>
      <c r="AF667" s="23">
        <f t="shared" si="83"/>
        <v>8.56000000000009</v>
      </c>
    </row>
    <row r="668" spans="26:32" ht="18" customHeight="1">
      <c r="Z668" s="18">
        <f t="shared" si="86"/>
        <v>643</v>
      </c>
      <c r="AA668" s="19">
        <f t="shared" si="84"/>
        <v>8.573333333333423</v>
      </c>
      <c r="AB668" s="19">
        <f t="shared" si="81"/>
        <v>4.865950956250651</v>
      </c>
      <c r="AC668" s="19">
        <f t="shared" si="82"/>
        <v>-3.167124519901393</v>
      </c>
      <c r="AD668" s="17">
        <f t="shared" si="85"/>
        <v>0.002740129001137125</v>
      </c>
      <c r="AE668" s="19">
        <f t="shared" si="87"/>
        <v>1.7773057842755968</v>
      </c>
      <c r="AF668" s="23">
        <f t="shared" si="83"/>
        <v>8.573333333333423</v>
      </c>
    </row>
    <row r="669" spans="26:32" ht="18" customHeight="1">
      <c r="Z669" s="18">
        <f t="shared" si="86"/>
        <v>644</v>
      </c>
      <c r="AA669" s="19">
        <f t="shared" si="84"/>
        <v>8.586666666666757</v>
      </c>
      <c r="AB669" s="19">
        <f t="shared" si="81"/>
        <v>4.8595531585258644</v>
      </c>
      <c r="AC669" s="19">
        <f t="shared" si="82"/>
        <v>-3.1657927187035373</v>
      </c>
      <c r="AD669" s="17">
        <f t="shared" si="85"/>
        <v>0.0027437364914797997</v>
      </c>
      <c r="AE669" s="19">
        <f t="shared" si="87"/>
        <v>1.7800495207670766</v>
      </c>
      <c r="AF669" s="23">
        <f t="shared" si="83"/>
        <v>8.586666666666757</v>
      </c>
    </row>
    <row r="670" spans="26:32" ht="18" customHeight="1">
      <c r="Z670" s="18">
        <f t="shared" si="86"/>
        <v>645</v>
      </c>
      <c r="AA670" s="19">
        <f t="shared" si="84"/>
        <v>8.60000000000009</v>
      </c>
      <c r="AB670" s="19">
        <f t="shared" si="81"/>
        <v>4.853142638625673</v>
      </c>
      <c r="AC670" s="19">
        <f t="shared" si="82"/>
        <v>-3.164439577607724</v>
      </c>
      <c r="AD670" s="17">
        <f t="shared" si="85"/>
        <v>0.0027473606951534204</v>
      </c>
      <c r="AE670" s="19">
        <f t="shared" si="87"/>
        <v>1.78279688146223</v>
      </c>
      <c r="AF670" s="23">
        <f t="shared" si="83"/>
        <v>8.60000000000009</v>
      </c>
    </row>
    <row r="671" spans="26:32" ht="18" customHeight="1">
      <c r="Z671" s="18">
        <f t="shared" si="86"/>
        <v>646</v>
      </c>
      <c r="AA671" s="19">
        <f t="shared" si="84"/>
        <v>8.613333333333424</v>
      </c>
      <c r="AB671" s="19">
        <f t="shared" si="81"/>
        <v>4.846719376702051</v>
      </c>
      <c r="AC671" s="19">
        <f t="shared" si="82"/>
        <v>-3.163065093318573</v>
      </c>
      <c r="AD671" s="17">
        <f t="shared" si="85"/>
        <v>0.002751001718281036</v>
      </c>
      <c r="AE671" s="19">
        <f t="shared" si="87"/>
        <v>1.785547883180511</v>
      </c>
      <c r="AF671" s="23">
        <f t="shared" si="83"/>
        <v>8.613333333333424</v>
      </c>
    </row>
    <row r="672" spans="26:32" ht="18" customHeight="1">
      <c r="Z672" s="18">
        <f t="shared" si="86"/>
        <v>647</v>
      </c>
      <c r="AA672" s="19">
        <f t="shared" si="84"/>
        <v>8.626666666666758</v>
      </c>
      <c r="AB672" s="19">
        <f t="shared" si="81"/>
        <v>4.840283352435127</v>
      </c>
      <c r="AC672" s="19">
        <f t="shared" si="82"/>
        <v>-3.1616692622234166</v>
      </c>
      <c r="AD672" s="17">
        <f t="shared" si="85"/>
        <v>0.0027546596681422356</v>
      </c>
      <c r="AE672" s="19">
        <f t="shared" si="87"/>
        <v>1.7883025428486532</v>
      </c>
      <c r="AF672" s="23">
        <f t="shared" si="83"/>
        <v>8.626666666666758</v>
      </c>
    </row>
    <row r="673" spans="26:32" ht="18" customHeight="1">
      <c r="Z673" s="18">
        <f t="shared" si="86"/>
        <v>648</v>
      </c>
      <c r="AA673" s="19">
        <f t="shared" si="84"/>
        <v>8.640000000000091</v>
      </c>
      <c r="AB673" s="19">
        <f t="shared" si="81"/>
        <v>4.833834545031592</v>
      </c>
      <c r="AC673" s="19">
        <f t="shared" si="82"/>
        <v>-3.1602520803897036</v>
      </c>
      <c r="AD673" s="17">
        <f t="shared" si="85"/>
        <v>0.0027583346531870577</v>
      </c>
      <c r="AE673" s="19">
        <f t="shared" si="87"/>
        <v>1.7910608775018402</v>
      </c>
      <c r="AF673" s="23">
        <f t="shared" si="83"/>
        <v>8.640000000000091</v>
      </c>
    </row>
    <row r="674" spans="26:32" ht="18" customHeight="1">
      <c r="Z674" s="18">
        <f t="shared" si="86"/>
        <v>649</v>
      </c>
      <c r="AA674" s="19">
        <f t="shared" si="84"/>
        <v>8.653333333333425</v>
      </c>
      <c r="AB674" s="19">
        <f t="shared" si="81"/>
        <v>4.827372933223135</v>
      </c>
      <c r="AC674" s="19">
        <f t="shared" si="82"/>
        <v>-3.1588135435624376</v>
      </c>
      <c r="AD674" s="17">
        <f t="shared" si="85"/>
        <v>0.002762026783050082</v>
      </c>
      <c r="AE674" s="19">
        <f t="shared" si="87"/>
        <v>1.7938229042848903</v>
      </c>
      <c r="AF674" s="23">
        <f t="shared" si="83"/>
        <v>8.653333333333425</v>
      </c>
    </row>
    <row r="675" spans="26:32" ht="18" customHeight="1">
      <c r="Z675" s="18">
        <f t="shared" si="86"/>
        <v>650</v>
      </c>
      <c r="AA675" s="19">
        <f t="shared" si="84"/>
        <v>8.666666666666758</v>
      </c>
      <c r="AB675" s="19">
        <f t="shared" si="81"/>
        <v>4.820898495264808</v>
      </c>
      <c r="AC675" s="19">
        <f t="shared" si="82"/>
        <v>-3.157353647161564</v>
      </c>
      <c r="AD675" s="17">
        <f t="shared" si="85"/>
        <v>0.0027657361685647654</v>
      </c>
      <c r="AE675" s="19">
        <f t="shared" si="87"/>
        <v>1.796588640453455</v>
      </c>
      <c r="AF675" s="23">
        <f t="shared" si="83"/>
        <v>8.666666666666758</v>
      </c>
    </row>
    <row r="676" spans="26:32" ht="18" customHeight="1">
      <c r="Z676" s="18">
        <f t="shared" si="86"/>
        <v>651</v>
      </c>
      <c r="AA676" s="19">
        <f t="shared" si="84"/>
        <v>8.680000000000092</v>
      </c>
      <c r="AB676" s="19">
        <f t="shared" si="81"/>
        <v>4.814411208933304</v>
      </c>
      <c r="AC676" s="19">
        <f t="shared" si="82"/>
        <v>-3.155872386279307</v>
      </c>
      <c r="AD676" s="17">
        <f t="shared" si="85"/>
        <v>0.002769462921778032</v>
      </c>
      <c r="AE676" s="19">
        <f t="shared" si="87"/>
        <v>1.799358103375233</v>
      </c>
      <c r="AF676" s="23">
        <f t="shared" si="83"/>
        <v>8.680000000000092</v>
      </c>
    </row>
    <row r="677" spans="26:32" ht="18" customHeight="1">
      <c r="Z677" s="18">
        <f t="shared" si="86"/>
        <v>652</v>
      </c>
      <c r="AA677" s="19">
        <f t="shared" si="84"/>
        <v>8.693333333333426</v>
      </c>
      <c r="AB677" s="19">
        <f t="shared" si="81"/>
        <v>4.8079110515252275</v>
      </c>
      <c r="AC677" s="19">
        <f t="shared" si="82"/>
        <v>-3.15436975567751</v>
      </c>
      <c r="AD677" s="17">
        <f t="shared" si="85"/>
        <v>0.002773207155965076</v>
      </c>
      <c r="AE677" s="19">
        <f t="shared" si="87"/>
        <v>1.8021313105311982</v>
      </c>
      <c r="AF677" s="23">
        <f t="shared" si="83"/>
        <v>8.693333333333426</v>
      </c>
    </row>
    <row r="678" spans="26:32" ht="18" customHeight="1">
      <c r="Z678" s="18">
        <f t="shared" si="86"/>
        <v>653</v>
      </c>
      <c r="AA678" s="19">
        <f t="shared" si="84"/>
        <v>8.70666666666676</v>
      </c>
      <c r="AB678" s="19">
        <f t="shared" si="81"/>
        <v>4.801397999855303</v>
      </c>
      <c r="AC678" s="19">
        <f t="shared" si="82"/>
        <v>-3.152845749784927</v>
      </c>
      <c r="AD678" s="17">
        <f t="shared" si="85"/>
        <v>0.0027769689856444214</v>
      </c>
      <c r="AE678" s="19">
        <f t="shared" si="87"/>
        <v>1.8049082795168427</v>
      </c>
      <c r="AF678" s="23">
        <f t="shared" si="83"/>
        <v>8.70666666666676</v>
      </c>
    </row>
    <row r="679" spans="26:32" ht="18" customHeight="1">
      <c r="Z679" s="18">
        <f t="shared" si="86"/>
        <v>654</v>
      </c>
      <c r="AA679" s="19">
        <f t="shared" si="84"/>
        <v>8.720000000000093</v>
      </c>
      <c r="AB679" s="19">
        <f t="shared" si="81"/>
        <v>4.794872030254567</v>
      </c>
      <c r="AC679" s="19">
        <f t="shared" si="82"/>
        <v>-3.1513003626945255</v>
      </c>
      <c r="AD679" s="17">
        <f t="shared" si="85"/>
        <v>0.0027807485265932005</v>
      </c>
      <c r="AE679" s="19">
        <f t="shared" si="87"/>
        <v>1.807689028043436</v>
      </c>
      <c r="AF679" s="23">
        <f t="shared" si="83"/>
        <v>8.720000000000093</v>
      </c>
    </row>
    <row r="680" spans="26:32" ht="18" customHeight="1">
      <c r="Z680" s="18">
        <f t="shared" si="86"/>
        <v>655</v>
      </c>
      <c r="AA680" s="19">
        <f t="shared" si="84"/>
        <v>8.733333333333427</v>
      </c>
      <c r="AB680" s="19">
        <f t="shared" si="81"/>
        <v>4.788333118568429</v>
      </c>
      <c r="AC680" s="19">
        <f t="shared" si="82"/>
        <v>-3.149733588160682</v>
      </c>
      <c r="AD680" s="17">
        <f t="shared" si="85"/>
        <v>0.0027845458958627362</v>
      </c>
      <c r="AE680" s="19">
        <f t="shared" si="87"/>
        <v>1.8104735739392985</v>
      </c>
      <c r="AF680" s="23">
        <f t="shared" si="83"/>
        <v>8.733333333333427</v>
      </c>
    </row>
    <row r="681" spans="26:32" ht="18" customHeight="1">
      <c r="Z681" s="18">
        <f t="shared" si="86"/>
        <v>656</v>
      </c>
      <c r="AA681" s="19">
        <f t="shared" si="84"/>
        <v>8.74666666666676</v>
      </c>
      <c r="AB681" s="19">
        <f t="shared" si="81"/>
        <v>4.781781240154755</v>
      </c>
      <c r="AC681" s="19">
        <f t="shared" si="82"/>
        <v>-3.1481454195964167</v>
      </c>
      <c r="AD681" s="17">
        <f t="shared" si="85"/>
        <v>0.0027883612117943356</v>
      </c>
      <c r="AE681" s="19">
        <f t="shared" si="87"/>
        <v>1.8132619351510928</v>
      </c>
      <c r="AF681" s="23">
        <f t="shared" si="83"/>
        <v>8.74666666666676</v>
      </c>
    </row>
    <row r="682" spans="26:32" ht="18" customHeight="1">
      <c r="Z682" s="18">
        <f t="shared" si="86"/>
        <v>657</v>
      </c>
      <c r="AA682" s="19">
        <f t="shared" si="84"/>
        <v>8.760000000000094</v>
      </c>
      <c r="AB682" s="19">
        <f t="shared" si="81"/>
        <v>4.7752163698818855</v>
      </c>
      <c r="AC682" s="19">
        <f t="shared" si="82"/>
        <v>-3.1465358500705785</v>
      </c>
      <c r="AD682" s="17">
        <f t="shared" si="85"/>
        <v>0.002792194594035355</v>
      </c>
      <c r="AE682" s="19">
        <f t="shared" si="87"/>
        <v>1.8160541297451283</v>
      </c>
      <c r="AF682" s="23">
        <f t="shared" si="83"/>
        <v>8.760000000000094</v>
      </c>
    </row>
    <row r="683" spans="26:32" ht="18" customHeight="1">
      <c r="Z683" s="18">
        <f t="shared" si="86"/>
        <v>658</v>
      </c>
      <c r="AA683" s="19">
        <f t="shared" si="84"/>
        <v>8.773333333333428</v>
      </c>
      <c r="AB683" s="19">
        <f t="shared" si="81"/>
        <v>4.768638482126566</v>
      </c>
      <c r="AC683" s="19">
        <f t="shared" si="82"/>
        <v>-3.1449048723049735</v>
      </c>
      <c r="AD683" s="17">
        <f t="shared" si="85"/>
        <v>0.002796046163555547</v>
      </c>
      <c r="AE683" s="19">
        <f t="shared" si="87"/>
        <v>1.8188501759086837</v>
      </c>
      <c r="AF683" s="23">
        <f t="shared" si="83"/>
        <v>8.773333333333428</v>
      </c>
    </row>
    <row r="684" spans="26:32" ht="18" customHeight="1">
      <c r="Z684" s="18">
        <f t="shared" si="86"/>
        <v>659</v>
      </c>
      <c r="AA684" s="19">
        <f t="shared" si="84"/>
        <v>8.786666666666761</v>
      </c>
      <c r="AB684" s="19">
        <f t="shared" si="81"/>
        <v>4.762047550771883</v>
      </c>
      <c r="AC684" s="19">
        <f t="shared" si="82"/>
        <v>-3.1432524786715033</v>
      </c>
      <c r="AD684" s="17">
        <f t="shared" si="85"/>
        <v>0.002799916042663649</v>
      </c>
      <c r="AE684" s="19">
        <f t="shared" si="87"/>
        <v>1.8216500919513474</v>
      </c>
      <c r="AF684" s="23">
        <f t="shared" si="83"/>
        <v>8.786666666666761</v>
      </c>
    </row>
    <row r="685" spans="26:32" ht="18" customHeight="1">
      <c r="Z685" s="18">
        <f t="shared" si="86"/>
        <v>660</v>
      </c>
      <c r="AA685" s="19">
        <f t="shared" si="84"/>
        <v>8.800000000000095</v>
      </c>
      <c r="AB685" s="19">
        <f t="shared" si="81"/>
        <v>4.75544354920509</v>
      </c>
      <c r="AC685" s="19">
        <f t="shared" si="82"/>
        <v>-3.141578661189236</v>
      </c>
      <c r="AD685" s="17">
        <f t="shared" si="85"/>
        <v>0.0028038043550242765</v>
      </c>
      <c r="AE685" s="19">
        <f t="shared" si="87"/>
        <v>1.8244538963063717</v>
      </c>
      <c r="AF685" s="23">
        <f t="shared" si="83"/>
        <v>8.800000000000095</v>
      </c>
    </row>
    <row r="686" spans="26:32" ht="18" customHeight="1">
      <c r="Z686" s="18">
        <f t="shared" si="86"/>
        <v>661</v>
      </c>
      <c r="AA686" s="19">
        <f t="shared" si="84"/>
        <v>8.813333333333428</v>
      </c>
      <c r="AB686" s="19">
        <f t="shared" si="81"/>
        <v>4.7488264503154</v>
      </c>
      <c r="AC686" s="19">
        <f t="shared" si="82"/>
        <v>-3.1398834115214465</v>
      </c>
      <c r="AD686" s="17">
        <f t="shared" si="85"/>
        <v>0.002807711225675089</v>
      </c>
      <c r="AE686" s="19">
        <f t="shared" si="87"/>
        <v>1.8272616075320467</v>
      </c>
      <c r="AF686" s="23">
        <f t="shared" si="83"/>
        <v>8.813333333333428</v>
      </c>
    </row>
    <row r="687" spans="26:32" ht="18" customHeight="1">
      <c r="Z687" s="18">
        <f t="shared" si="86"/>
        <v>662</v>
      </c>
      <c r="AA687" s="19">
        <f t="shared" si="84"/>
        <v>8.826666666666762</v>
      </c>
      <c r="AB687" s="19">
        <f t="shared" si="81"/>
        <v>4.742196226491756</v>
      </c>
      <c r="AC687" s="19">
        <f t="shared" si="82"/>
        <v>-3.1381667209726545</v>
      </c>
      <c r="AD687" s="17">
        <f t="shared" si="85"/>
        <v>0.0028116367810442217</v>
      </c>
      <c r="AE687" s="19">
        <f t="shared" si="87"/>
        <v>1.830073244313091</v>
      </c>
      <c r="AF687" s="23">
        <f t="shared" si="83"/>
        <v>8.826666666666762</v>
      </c>
    </row>
    <row r="688" spans="26:32" ht="18" customHeight="1">
      <c r="Z688" s="18">
        <f t="shared" si="86"/>
        <v>663</v>
      </c>
      <c r="AA688" s="19">
        <f t="shared" si="84"/>
        <v>8.840000000000096</v>
      </c>
      <c r="AB688" s="19">
        <f t="shared" si="81"/>
        <v>4.735552849620481</v>
      </c>
      <c r="AC688" s="19">
        <f t="shared" si="82"/>
        <v>-3.136428580485582</v>
      </c>
      <c r="AD688" s="17">
        <f t="shared" si="85"/>
        <v>0.002815581148968045</v>
      </c>
      <c r="AE688" s="19">
        <f t="shared" si="87"/>
        <v>1.832888825462059</v>
      </c>
      <c r="AF688" s="23">
        <f t="shared" si="83"/>
        <v>8.840000000000096</v>
      </c>
    </row>
    <row r="689" spans="26:32" ht="18" customHeight="1">
      <c r="Z689" s="18">
        <f t="shared" si="86"/>
        <v>664</v>
      </c>
      <c r="AA689" s="19">
        <f t="shared" si="84"/>
        <v>8.85333333333343</v>
      </c>
      <c r="AB689" s="19">
        <f t="shared" si="81"/>
        <v>4.728896291082943</v>
      </c>
      <c r="AC689" s="19">
        <f t="shared" si="82"/>
        <v>-3.134668980638121</v>
      </c>
      <c r="AD689" s="17">
        <f t="shared" si="85"/>
        <v>0.002819544458709186</v>
      </c>
      <c r="AE689" s="19">
        <f t="shared" si="87"/>
        <v>1.8357083699207681</v>
      </c>
      <c r="AF689" s="23">
        <f t="shared" si="83"/>
        <v>8.85333333333343</v>
      </c>
    </row>
    <row r="690" spans="26:32" ht="18" customHeight="1">
      <c r="Z690" s="18">
        <f t="shared" si="86"/>
        <v>665</v>
      </c>
      <c r="AA690" s="19">
        <f t="shared" si="84"/>
        <v>8.866666666666763</v>
      </c>
      <c r="AB690" s="19">
        <f t="shared" si="81"/>
        <v>4.722226521753091</v>
      </c>
      <c r="AC690" s="19">
        <f t="shared" si="82"/>
        <v>-3.1328879116402137</v>
      </c>
      <c r="AD690" s="17">
        <f t="shared" si="85"/>
        <v>0.0028235268409748868</v>
      </c>
      <c r="AE690" s="19">
        <f t="shared" si="87"/>
        <v>1.838531896761743</v>
      </c>
      <c r="AF690" s="23">
        <f t="shared" si="83"/>
        <v>8.866666666666763</v>
      </c>
    </row>
    <row r="691" spans="26:32" ht="18" customHeight="1">
      <c r="Z691" s="18">
        <f t="shared" si="86"/>
        <v>666</v>
      </c>
      <c r="AA691" s="19">
        <f t="shared" si="84"/>
        <v>8.880000000000097</v>
      </c>
      <c r="AB691" s="19">
        <f t="shared" si="81"/>
        <v>4.715543511995004</v>
      </c>
      <c r="AC691" s="19">
        <f t="shared" si="82"/>
        <v>-3.131085363330752</v>
      </c>
      <c r="AD691" s="17">
        <f t="shared" si="85"/>
        <v>0.0028275284279356385</v>
      </c>
      <c r="AE691" s="19">
        <f t="shared" si="87"/>
        <v>1.8413594251896785</v>
      </c>
      <c r="AF691" s="23">
        <f t="shared" si="83"/>
        <v>8.880000000000097</v>
      </c>
    </row>
    <row r="692" spans="26:32" ht="18" customHeight="1">
      <c r="Z692" s="18">
        <f t="shared" si="86"/>
        <v>667</v>
      </c>
      <c r="AA692" s="19">
        <f t="shared" si="84"/>
        <v>8.89333333333343</v>
      </c>
      <c r="AB692" s="19">
        <f t="shared" si="81"/>
        <v>4.708847231660344</v>
      </c>
      <c r="AC692" s="19">
        <f t="shared" si="82"/>
        <v>-3.129261325174407</v>
      </c>
      <c r="AD692" s="17">
        <f t="shared" si="85"/>
        <v>0.0028315493532441462</v>
      </c>
      <c r="AE692" s="19">
        <f t="shared" si="87"/>
        <v>1.8441909745429228</v>
      </c>
      <c r="AF692" s="23">
        <f t="shared" si="83"/>
        <v>8.89333333333343</v>
      </c>
    </row>
    <row r="693" spans="26:32" ht="18" customHeight="1">
      <c r="Z693" s="18">
        <f t="shared" si="86"/>
        <v>668</v>
      </c>
      <c r="AA693" s="19">
        <f t="shared" si="84"/>
        <v>8.906666666666764</v>
      </c>
      <c r="AB693" s="19">
        <f t="shared" si="81"/>
        <v>4.702137650085721</v>
      </c>
      <c r="AC693" s="19">
        <f t="shared" si="82"/>
        <v>-3.1274157862584</v>
      </c>
      <c r="AD693" s="17">
        <f t="shared" si="85"/>
        <v>0.002835589752054635</v>
      </c>
      <c r="AE693" s="19">
        <f t="shared" si="87"/>
        <v>1.8470265642949775</v>
      </c>
      <c r="AF693" s="23">
        <f t="shared" si="83"/>
        <v>8.906666666666764</v>
      </c>
    </row>
    <row r="694" spans="26:32" ht="18" customHeight="1">
      <c r="Z694" s="18">
        <f t="shared" si="86"/>
        <v>669</v>
      </c>
      <c r="AA694" s="19">
        <f t="shared" si="84"/>
        <v>8.920000000000098</v>
      </c>
      <c r="AB694" s="19">
        <f t="shared" si="81"/>
        <v>4.695414736090075</v>
      </c>
      <c r="AC694" s="19">
        <f t="shared" si="82"/>
        <v>-3.1255487352892946</v>
      </c>
      <c r="AD694" s="17">
        <f t="shared" si="85"/>
        <v>0.0028396497610424405</v>
      </c>
      <c r="AE694" s="19">
        <f t="shared" si="87"/>
        <v>1.8498662140560198</v>
      </c>
      <c r="AF694" s="23">
        <f t="shared" si="83"/>
        <v>8.920000000000098</v>
      </c>
    </row>
    <row r="695" spans="26:32" ht="18" customHeight="1">
      <c r="Z695" s="18">
        <f t="shared" si="86"/>
        <v>670</v>
      </c>
      <c r="AA695" s="19">
        <f t="shared" si="84"/>
        <v>8.933333333333431</v>
      </c>
      <c r="AB695" s="19">
        <f t="shared" si="81"/>
        <v>4.688678457971938</v>
      </c>
      <c r="AC695" s="19">
        <f t="shared" si="82"/>
        <v>-3.1236601605896963</v>
      </c>
      <c r="AD695" s="17">
        <f t="shared" si="85"/>
        <v>0.0028437295184239597</v>
      </c>
      <c r="AE695" s="19">
        <f t="shared" si="87"/>
        <v>1.8527099435744439</v>
      </c>
      <c r="AF695" s="23">
        <f t="shared" si="83"/>
        <v>8.933333333333431</v>
      </c>
    </row>
    <row r="696" spans="26:32" ht="18" customHeight="1">
      <c r="Z696" s="18">
        <f t="shared" si="86"/>
        <v>671</v>
      </c>
      <c r="AA696" s="19">
        <f t="shared" si="84"/>
        <v>8.946666666666765</v>
      </c>
      <c r="AB696" s="19">
        <f t="shared" si="81"/>
        <v>4.681928783506638</v>
      </c>
      <c r="AC696" s="19">
        <f t="shared" si="82"/>
        <v>-3.1217500500949247</v>
      </c>
      <c r="AD696" s="17">
        <f t="shared" si="85"/>
        <v>0.0028478291639769514</v>
      </c>
      <c r="AE696" s="19">
        <f t="shared" si="87"/>
        <v>1.8555577727384207</v>
      </c>
      <c r="AF696" s="23">
        <f t="shared" si="83"/>
        <v>8.946666666666765</v>
      </c>
    </row>
    <row r="697" spans="26:32" ht="18" customHeight="1">
      <c r="Z697" s="18">
        <f t="shared" si="86"/>
        <v>672</v>
      </c>
      <c r="AA697" s="19">
        <f t="shared" si="84"/>
        <v>8.960000000000099</v>
      </c>
      <c r="AB697" s="19">
        <f t="shared" si="81"/>
        <v>4.6751656799434755</v>
      </c>
      <c r="AC697" s="19">
        <f t="shared" si="82"/>
        <v>-3.1198183913496647</v>
      </c>
      <c r="AD697" s="17">
        <f t="shared" si="85"/>
        <v>0.0028519488390611517</v>
      </c>
      <c r="AE697" s="19">
        <f t="shared" si="87"/>
        <v>1.858409721577482</v>
      </c>
      <c r="AF697" s="23">
        <f t="shared" si="83"/>
        <v>8.960000000000099</v>
      </c>
    </row>
    <row r="698" spans="26:32" ht="18" customHeight="1">
      <c r="Z698" s="18">
        <f t="shared" si="86"/>
        <v>673</v>
      </c>
      <c r="AA698" s="19">
        <f t="shared" si="84"/>
        <v>8.973333333333432</v>
      </c>
      <c r="AB698" s="19">
        <f t="shared" si="81"/>
        <v>4.668389114002794</v>
      </c>
      <c r="AC698" s="19">
        <f t="shared" si="82"/>
        <v>-3.117865171504543</v>
      </c>
      <c r="AD698" s="17">
        <f t="shared" si="85"/>
        <v>0.002856088686639276</v>
      </c>
      <c r="AE698" s="19">
        <f t="shared" si="87"/>
        <v>1.8612658102641213</v>
      </c>
      <c r="AF698" s="23">
        <f t="shared" si="83"/>
        <v>8.973333333333432</v>
      </c>
    </row>
    <row r="699" spans="26:32" ht="18" customHeight="1">
      <c r="Z699" s="18">
        <f t="shared" si="86"/>
        <v>674</v>
      </c>
      <c r="AA699" s="19">
        <f t="shared" si="84"/>
        <v>8.986666666666766</v>
      </c>
      <c r="AB699" s="19">
        <f t="shared" si="81"/>
        <v>4.661599051873025</v>
      </c>
      <c r="AC699" s="19">
        <f t="shared" si="82"/>
        <v>-3.1158903773126934</v>
      </c>
      <c r="AD699" s="17">
        <f t="shared" si="85"/>
        <v>0.002860248851298358</v>
      </c>
      <c r="AE699" s="19">
        <f t="shared" si="87"/>
        <v>1.8641260591154196</v>
      </c>
      <c r="AF699" s="23">
        <f t="shared" si="83"/>
        <v>8.986666666666766</v>
      </c>
    </row>
    <row r="700" spans="26:32" ht="18" customHeight="1">
      <c r="Z700" s="18">
        <f t="shared" si="86"/>
        <v>675</v>
      </c>
      <c r="AA700" s="19">
        <f t="shared" si="84"/>
        <v>9.0000000000001</v>
      </c>
      <c r="AB700" s="19">
        <f t="shared" si="81"/>
        <v>4.65479545920765</v>
      </c>
      <c r="AC700" s="19">
        <f t="shared" si="82"/>
        <v>-3.1138939951262614</v>
      </c>
      <c r="AD700" s="17">
        <f t="shared" si="85"/>
        <v>0.002864429479271462</v>
      </c>
      <c r="AE700" s="19">
        <f t="shared" si="87"/>
        <v>1.866990488594691</v>
      </c>
      <c r="AF700" s="23">
        <f t="shared" si="83"/>
        <v>9.0000000000001</v>
      </c>
    </row>
    <row r="701" spans="26:32" ht="18" customHeight="1">
      <c r="Z701" s="18">
        <f t="shared" si="86"/>
        <v>676</v>
      </c>
      <c r="AA701" s="19">
        <f t="shared" si="84"/>
        <v>9.013333333333433</v>
      </c>
      <c r="AB701" s="19">
        <f t="shared" si="81"/>
        <v>4.647978301122078</v>
      </c>
      <c r="AC701" s="19">
        <f t="shared" si="82"/>
        <v>-3.1118760108928556</v>
      </c>
      <c r="AD701" s="17">
        <f t="shared" si="85"/>
        <v>0.0028686307184597887</v>
      </c>
      <c r="AE701" s="19">
        <f t="shared" si="87"/>
        <v>1.8698591193131509</v>
      </c>
      <c r="AF701" s="23">
        <f t="shared" si="83"/>
        <v>9.013333333333433</v>
      </c>
    </row>
    <row r="702" spans="26:32" ht="18" customHeight="1">
      <c r="Z702" s="18">
        <f t="shared" si="86"/>
        <v>677</v>
      </c>
      <c r="AA702" s="19">
        <f t="shared" si="84"/>
        <v>9.026666666666767</v>
      </c>
      <c r="AB702" s="19">
        <f t="shared" si="81"/>
        <v>4.641147542190489</v>
      </c>
      <c r="AC702" s="19">
        <f t="shared" si="82"/>
        <v>-3.1098364101519693</v>
      </c>
      <c r="AD702" s="17">
        <f t="shared" si="85"/>
        <v>0.002872852718455139</v>
      </c>
      <c r="AE702" s="19">
        <f t="shared" si="87"/>
        <v>1.872731972031606</v>
      </c>
      <c r="AF702" s="23">
        <f t="shared" si="83"/>
        <v>9.026666666666767</v>
      </c>
    </row>
    <row r="703" spans="26:32" ht="18" customHeight="1">
      <c r="Z703" s="18">
        <f t="shared" si="86"/>
        <v>678</v>
      </c>
      <c r="AA703" s="19">
        <f t="shared" si="84"/>
        <v>9.0400000000001</v>
      </c>
      <c r="AB703" s="19">
        <f t="shared" si="81"/>
        <v>4.634303146442615</v>
      </c>
      <c r="AC703" s="19">
        <f t="shared" si="82"/>
        <v>-3.107775178031371</v>
      </c>
      <c r="AD703" s="17">
        <f t="shared" si="85"/>
        <v>0.0028770956305627675</v>
      </c>
      <c r="AE703" s="19">
        <f t="shared" si="87"/>
        <v>1.8756090676621688</v>
      </c>
      <c r="AF703" s="23">
        <f t="shared" si="83"/>
        <v>9.0400000000001</v>
      </c>
    </row>
    <row r="704" spans="26:32" ht="18" customHeight="1">
      <c r="Z704" s="18">
        <f t="shared" si="86"/>
        <v>679</v>
      </c>
      <c r="AA704" s="19">
        <f t="shared" si="84"/>
        <v>9.053333333333434</v>
      </c>
      <c r="AB704" s="19">
        <f t="shared" si="81"/>
        <v>4.62744507736041</v>
      </c>
      <c r="AC704" s="19">
        <f t="shared" si="82"/>
        <v>-3.1056922992434055</v>
      </c>
      <c r="AD704" s="17">
        <f t="shared" si="85"/>
        <v>0.002881359607824658</v>
      </c>
      <c r="AE704" s="19">
        <f t="shared" si="87"/>
        <v>1.8784904272699936</v>
      </c>
      <c r="AF704" s="23">
        <f t="shared" si="83"/>
        <v>9.053333333333434</v>
      </c>
    </row>
    <row r="705" spans="26:32" ht="18" customHeight="1">
      <c r="Z705" s="18">
        <f t="shared" si="86"/>
        <v>680</v>
      </c>
      <c r="AA705" s="19">
        <f t="shared" si="84"/>
        <v>9.066666666666768</v>
      </c>
      <c r="AB705" s="19">
        <f t="shared" si="81"/>
        <v>4.62057329787467</v>
      </c>
      <c r="AC705" s="19">
        <f t="shared" si="82"/>
        <v>-3.1035877580812694</v>
      </c>
      <c r="AD705" s="17">
        <f t="shared" si="85"/>
        <v>0.002885644805043193</v>
      </c>
      <c r="AE705" s="19">
        <f t="shared" si="87"/>
        <v>1.8813760720750368</v>
      </c>
      <c r="AF705" s="23">
        <f t="shared" si="83"/>
        <v>9.066666666666768</v>
      </c>
    </row>
    <row r="706" spans="26:32" ht="18" customHeight="1">
      <c r="Z706" s="18">
        <f t="shared" si="86"/>
        <v>681</v>
      </c>
      <c r="AA706" s="19">
        <f t="shared" si="84"/>
        <v>9.080000000000101</v>
      </c>
      <c r="AB706" s="19">
        <f t="shared" si="81"/>
        <v>4.6136877703616035</v>
      </c>
      <c r="AC706" s="19">
        <f t="shared" si="82"/>
        <v>-3.10146153841525</v>
      </c>
      <c r="AD706" s="17">
        <f t="shared" si="85"/>
        <v>0.002889951378805228</v>
      </c>
      <c r="AE706" s="19">
        <f t="shared" si="87"/>
        <v>1.884266023453842</v>
      </c>
      <c r="AF706" s="23">
        <f t="shared" si="83"/>
        <v>9.080000000000101</v>
      </c>
    </row>
    <row r="707" spans="26:32" ht="18" customHeight="1">
      <c r="Z707" s="18">
        <f t="shared" si="86"/>
        <v>682</v>
      </c>
      <c r="AA707" s="19">
        <f t="shared" si="84"/>
        <v>9.093333333333435</v>
      </c>
      <c r="AB707" s="19">
        <f t="shared" si="81"/>
        <v>4.606788456639322</v>
      </c>
      <c r="AC707" s="19">
        <f t="shared" si="82"/>
        <v>-3.0993136236889076</v>
      </c>
      <c r="AD707" s="17">
        <f t="shared" si="85"/>
        <v>0.0028942794875065907</v>
      </c>
      <c r="AE707" s="19">
        <f t="shared" si="87"/>
        <v>1.8871603029413486</v>
      </c>
      <c r="AF707" s="23">
        <f t="shared" si="83"/>
        <v>9.093333333333435</v>
      </c>
    </row>
    <row r="708" spans="26:32" ht="18" customHeight="1">
      <c r="Z708" s="18">
        <f t="shared" si="86"/>
        <v>683</v>
      </c>
      <c r="AA708" s="19">
        <f t="shared" si="84"/>
        <v>9.106666666666769</v>
      </c>
      <c r="AB708" s="19">
        <f t="shared" si="81"/>
        <v>4.599875317964237</v>
      </c>
      <c r="AC708" s="19">
        <f t="shared" si="82"/>
        <v>-3.097143996915193</v>
      </c>
      <c r="AD708" s="17">
        <f t="shared" si="85"/>
        <v>0.002898629291377023</v>
      </c>
      <c r="AE708" s="19">
        <f t="shared" si="87"/>
        <v>1.8900589322327257</v>
      </c>
      <c r="AF708" s="23">
        <f t="shared" si="83"/>
        <v>9.106666666666769</v>
      </c>
    </row>
    <row r="709" spans="26:32" ht="18" customHeight="1">
      <c r="Z709" s="18">
        <f t="shared" si="86"/>
        <v>684</v>
      </c>
      <c r="AA709" s="19">
        <f t="shared" si="84"/>
        <v>9.120000000000102</v>
      </c>
      <c r="AB709" s="19">
        <f t="shared" si="81"/>
        <v>4.592948315027386</v>
      </c>
      <c r="AC709" s="19">
        <f t="shared" si="82"/>
        <v>-3.0949526406725143</v>
      </c>
      <c r="AD709" s="17">
        <f t="shared" si="85"/>
        <v>0.0029030009525055655</v>
      </c>
      <c r="AE709" s="19">
        <f t="shared" si="87"/>
        <v>1.8929619331852312</v>
      </c>
      <c r="AF709" s="23">
        <f t="shared" si="83"/>
        <v>9.120000000000102</v>
      </c>
    </row>
    <row r="710" spans="26:32" ht="18" customHeight="1">
      <c r="Z710" s="18">
        <f t="shared" si="86"/>
        <v>685</v>
      </c>
      <c r="AA710" s="19">
        <f t="shared" si="84"/>
        <v>9.133333333333436</v>
      </c>
      <c r="AB710" s="19">
        <f t="shared" si="81"/>
        <v>4.5860074079507065</v>
      </c>
      <c r="AC710" s="19">
        <f t="shared" si="82"/>
        <v>-3.092739537100768</v>
      </c>
      <c r="AD710" s="17">
        <f t="shared" si="85"/>
        <v>0.002907394634866375</v>
      </c>
      <c r="AE710" s="19">
        <f t="shared" si="87"/>
        <v>1.8958693278200975</v>
      </c>
      <c r="AF710" s="23">
        <f t="shared" si="83"/>
        <v>9.133333333333436</v>
      </c>
    </row>
    <row r="711" spans="26:32" ht="18" customHeight="1">
      <c r="Z711" s="18">
        <f t="shared" si="86"/>
        <v>686</v>
      </c>
      <c r="AA711" s="19">
        <f t="shared" si="84"/>
        <v>9.14666666666677</v>
      </c>
      <c r="AB711" s="19">
        <f t="shared" si="81"/>
        <v>4.579052556283226</v>
      </c>
      <c r="AC711" s="19">
        <f t="shared" si="82"/>
        <v>-3.090504667897314</v>
      </c>
      <c r="AD711" s="17">
        <f t="shared" si="85"/>
        <v>0.0029118105043450027</v>
      </c>
      <c r="AE711" s="19">
        <f t="shared" si="87"/>
        <v>1.8987811383244426</v>
      </c>
      <c r="AF711" s="23">
        <f t="shared" si="83"/>
        <v>9.14666666666677</v>
      </c>
    </row>
    <row r="712" spans="26:32" ht="18" customHeight="1">
      <c r="Z712" s="18">
        <f t="shared" si="86"/>
        <v>687</v>
      </c>
      <c r="AA712" s="19">
        <f t="shared" si="84"/>
        <v>9.160000000000103</v>
      </c>
      <c r="AB712" s="19">
        <f t="shared" si="81"/>
        <v>4.572083718997176</v>
      </c>
      <c r="AC712" s="19">
        <f t="shared" si="82"/>
        <v>-3.088248014312888</v>
      </c>
      <c r="AD712" s="17">
        <f t="shared" si="85"/>
        <v>0.002916248728765146</v>
      </c>
      <c r="AE712" s="19">
        <f t="shared" si="87"/>
        <v>1.9016973870532077</v>
      </c>
      <c r="AF712" s="23">
        <f t="shared" si="83"/>
        <v>9.160000000000103</v>
      </c>
    </row>
    <row r="713" spans="26:32" ht="18" customHeight="1">
      <c r="Z713" s="18">
        <f t="shared" si="86"/>
        <v>688</v>
      </c>
      <c r="AA713" s="19">
        <f t="shared" si="84"/>
        <v>9.173333333333437</v>
      </c>
      <c r="AB713" s="19">
        <f t="shared" si="81"/>
        <v>4.565100854484001</v>
      </c>
      <c r="AC713" s="19">
        <f t="shared" si="82"/>
        <v>-3.08596955714745</v>
      </c>
      <c r="AD713" s="17">
        <f t="shared" si="85"/>
        <v>0.0029207094779158866</v>
      </c>
      <c r="AE713" s="19">
        <f t="shared" si="87"/>
        <v>1.9046180965311235</v>
      </c>
      <c r="AF713" s="23">
        <f t="shared" si="83"/>
        <v>9.173333333333437</v>
      </c>
    </row>
    <row r="714" spans="26:32" ht="18" customHeight="1">
      <c r="Z714" s="18">
        <f t="shared" si="86"/>
        <v>689</v>
      </c>
      <c r="AA714" s="19">
        <f t="shared" si="84"/>
        <v>9.18666666666677</v>
      </c>
      <c r="AB714" s="19">
        <f t="shared" si="81"/>
        <v>4.558103920550319</v>
      </c>
      <c r="AC714" s="19">
        <f t="shared" si="82"/>
        <v>-3.0836692767459875</v>
      </c>
      <c r="AD714" s="17">
        <f t="shared" si="85"/>
        <v>0.002925192923579405</v>
      </c>
      <c r="AE714" s="19">
        <f t="shared" si="87"/>
        <v>1.9075432894547029</v>
      </c>
      <c r="AF714" s="23">
        <f t="shared" si="83"/>
        <v>9.18666666666677</v>
      </c>
    </row>
    <row r="715" spans="26:32" ht="18" customHeight="1">
      <c r="Z715" s="18">
        <f t="shared" si="86"/>
        <v>690</v>
      </c>
      <c r="AA715" s="19">
        <f t="shared" si="84"/>
        <v>9.200000000000104</v>
      </c>
      <c r="AB715" s="19">
        <f t="shared" si="81"/>
        <v>4.5510928744138015</v>
      </c>
      <c r="AC715" s="19">
        <f t="shared" si="82"/>
        <v>-3.0813471529942693</v>
      </c>
      <c r="AD715" s="17">
        <f t="shared" si="85"/>
        <v>0.0029296992395591837</v>
      </c>
      <c r="AE715" s="19">
        <f t="shared" si="87"/>
        <v>1.910472988694262</v>
      </c>
      <c r="AF715" s="23">
        <f t="shared" si="83"/>
        <v>9.200000000000104</v>
      </c>
    </row>
    <row r="716" spans="26:32" ht="18" customHeight="1">
      <c r="Z716" s="18">
        <f t="shared" si="86"/>
        <v>691</v>
      </c>
      <c r="AA716" s="19">
        <f t="shared" si="84"/>
        <v>9.213333333333438</v>
      </c>
      <c r="AB716" s="19">
        <f t="shared" si="81"/>
        <v>4.544067672698957</v>
      </c>
      <c r="AC716" s="19">
        <f t="shared" si="82"/>
        <v>-3.0790031653145244</v>
      </c>
      <c r="AD716" s="17">
        <f t="shared" si="85"/>
        <v>0.0029342286017087368</v>
      </c>
      <c r="AE716" s="19">
        <f t="shared" si="87"/>
        <v>1.9134072172959706</v>
      </c>
      <c r="AF716" s="23">
        <f t="shared" si="83"/>
        <v>9.213333333333438</v>
      </c>
    </row>
    <row r="717" spans="26:32" ht="18" customHeight="1">
      <c r="Z717" s="18">
        <f t="shared" si="86"/>
        <v>692</v>
      </c>
      <c r="AA717" s="19">
        <f t="shared" si="84"/>
        <v>9.226666666666771</v>
      </c>
      <c r="AB717" s="19">
        <f t="shared" si="81"/>
        <v>4.5370282714328285</v>
      </c>
      <c r="AC717" s="19">
        <f t="shared" si="82"/>
        <v>-3.0766372926610632</v>
      </c>
      <c r="AD717" s="17">
        <f t="shared" si="85"/>
        <v>0.002938781187960851</v>
      </c>
      <c r="AE717" s="19">
        <f t="shared" si="87"/>
        <v>1.9163459984839315</v>
      </c>
      <c r="AF717" s="23">
        <f t="shared" si="83"/>
        <v>9.226666666666771</v>
      </c>
    </row>
    <row r="718" spans="26:32" ht="18" customHeight="1">
      <c r="Z718" s="18">
        <f t="shared" si="86"/>
        <v>693</v>
      </c>
      <c r="AA718" s="19">
        <f t="shared" si="84"/>
        <v>9.240000000000105</v>
      </c>
      <c r="AB718" s="19">
        <f t="shared" si="81"/>
        <v>4.529974626040621</v>
      </c>
      <c r="AC718" s="19">
        <f t="shared" si="82"/>
        <v>-3.074249513515844</v>
      </c>
      <c r="AD718" s="17">
        <f t="shared" si="85"/>
        <v>0.0029433571783573542</v>
      </c>
      <c r="AE718" s="19">
        <f t="shared" si="87"/>
        <v>1.9192893556622888</v>
      </c>
      <c r="AF718" s="23">
        <f t="shared" si="83"/>
        <v>9.240000000000105</v>
      </c>
    </row>
    <row r="719" spans="26:32" ht="18" customHeight="1">
      <c r="Z719" s="18">
        <f t="shared" si="86"/>
        <v>694</v>
      </c>
      <c r="AA719" s="19">
        <f t="shared" si="84"/>
        <v>9.253333333333439</v>
      </c>
      <c r="AB719" s="19">
        <f t="shared" si="81"/>
        <v>4.5229066913412375</v>
      </c>
      <c r="AC719" s="19">
        <f t="shared" si="82"/>
        <v>-3.071839805883973</v>
      </c>
      <c r="AD719" s="17">
        <f t="shared" si="85"/>
        <v>0.0029479567550794255</v>
      </c>
      <c r="AE719" s="19">
        <f t="shared" si="87"/>
        <v>1.9222373124173682</v>
      </c>
      <c r="AF719" s="23">
        <f t="shared" si="83"/>
        <v>9.253333333333439</v>
      </c>
    </row>
    <row r="720" spans="26:32" ht="18" customHeight="1">
      <c r="Z720" s="18">
        <f t="shared" si="86"/>
        <v>695</v>
      </c>
      <c r="AA720" s="19">
        <f t="shared" si="84"/>
        <v>9.266666666666772</v>
      </c>
      <c r="AB720" s="19">
        <f t="shared" si="81"/>
        <v>4.51582442154274</v>
      </c>
      <c r="AC720" s="19">
        <f t="shared" si="82"/>
        <v>-3.0694081472891543</v>
      </c>
      <c r="AD720" s="17">
        <f t="shared" si="85"/>
        <v>0.0029525801024784465</v>
      </c>
      <c r="AE720" s="19">
        <f t="shared" si="87"/>
        <v>1.9251898925198465</v>
      </c>
      <c r="AF720" s="23">
        <f t="shared" si="83"/>
        <v>9.266666666666772</v>
      </c>
    </row>
    <row r="721" spans="26:32" ht="18" customHeight="1">
      <c r="Z721" s="18">
        <f t="shared" si="86"/>
        <v>696</v>
      </c>
      <c r="AA721" s="19">
        <f t="shared" si="84"/>
        <v>9.280000000000106</v>
      </c>
      <c r="AB721" s="19">
        <f t="shared" si="81"/>
        <v>4.508727770237675</v>
      </c>
      <c r="AC721" s="19">
        <f t="shared" si="82"/>
        <v>-3.0669545147690362</v>
      </c>
      <c r="AD721" s="17">
        <f t="shared" si="85"/>
        <v>0.0029572274071074543</v>
      </c>
      <c r="AE721" s="19">
        <f t="shared" si="87"/>
        <v>1.928147119926954</v>
      </c>
      <c r="AF721" s="23">
        <f t="shared" si="83"/>
        <v>9.280000000000106</v>
      </c>
    </row>
    <row r="722" spans="26:32" ht="18" customHeight="1">
      <c r="Z722" s="18">
        <f t="shared" si="86"/>
        <v>697</v>
      </c>
      <c r="AA722" s="19">
        <f t="shared" si="84"/>
        <v>9.29333333333344</v>
      </c>
      <c r="AB722" s="19">
        <f t="shared" si="81"/>
        <v>4.501616690398374</v>
      </c>
      <c r="AC722" s="19">
        <f t="shared" si="82"/>
        <v>-3.06447888487054</v>
      </c>
      <c r="AD722" s="17">
        <f t="shared" si="85"/>
        <v>0.002961898857753122</v>
      </c>
      <c r="AE722" s="19">
        <f t="shared" si="87"/>
        <v>1.931109018784707</v>
      </c>
      <c r="AF722" s="23">
        <f t="shared" si="83"/>
        <v>9.29333333333344</v>
      </c>
    </row>
    <row r="723" spans="26:32" ht="18" customHeight="1">
      <c r="Z723" s="18">
        <f t="shared" si="86"/>
        <v>698</v>
      </c>
      <c r="AA723" s="19">
        <f t="shared" si="84"/>
        <v>9.306666666666773</v>
      </c>
      <c r="AB723" s="19">
        <f t="shared" si="81"/>
        <v>4.494491134372116</v>
      </c>
      <c r="AC723" s="19">
        <f t="shared" si="82"/>
        <v>-3.0619812336450876</v>
      </c>
      <c r="AD723" s="17">
        <f t="shared" si="85"/>
        <v>0.0029665946454683597</v>
      </c>
      <c r="AE723" s="19">
        <f t="shared" si="87"/>
        <v>1.9340756134301755</v>
      </c>
      <c r="AF723" s="23">
        <f t="shared" si="83"/>
        <v>9.306666666666773</v>
      </c>
    </row>
    <row r="724" spans="26:32" ht="18" customHeight="1">
      <c r="Z724" s="18">
        <f t="shared" si="86"/>
        <v>699</v>
      </c>
      <c r="AA724" s="19">
        <f t="shared" si="84"/>
        <v>9.320000000000107</v>
      </c>
      <c r="AB724" s="19">
        <f t="shared" si="81"/>
        <v>4.487351053876227</v>
      </c>
      <c r="AC724" s="19">
        <f t="shared" si="82"/>
        <v>-3.059461536643783</v>
      </c>
      <c r="AD724" s="17">
        <f t="shared" si="85"/>
        <v>0.0029713149636054976</v>
      </c>
      <c r="AE724" s="19">
        <f t="shared" si="87"/>
        <v>1.937046928393781</v>
      </c>
      <c r="AF724" s="23">
        <f t="shared" si="83"/>
        <v>9.320000000000107</v>
      </c>
    </row>
    <row r="725" spans="26:32" ht="18" customHeight="1">
      <c r="Z725" s="18">
        <f t="shared" si="86"/>
        <v>700</v>
      </c>
      <c r="AA725" s="19">
        <f t="shared" si="84"/>
        <v>9.33333333333344</v>
      </c>
      <c r="AB725" s="19">
        <f t="shared" si="81"/>
        <v>4.480196399993062</v>
      </c>
      <c r="AC725" s="19">
        <f t="shared" si="82"/>
        <v>-3.0569197689125054</v>
      </c>
      <c r="AD725" s="17">
        <f t="shared" si="85"/>
        <v>0.002976060007850098</v>
      </c>
      <c r="AE725" s="19">
        <f t="shared" si="87"/>
        <v>1.9400229884016311</v>
      </c>
      <c r="AF725" s="23">
        <f t="shared" si="83"/>
        <v>9.33333333333344</v>
      </c>
    </row>
    <row r="726" spans="26:32" ht="18" customHeight="1">
      <c r="Z726" s="18">
        <f t="shared" si="86"/>
        <v>701</v>
      </c>
      <c r="AA726" s="19">
        <f t="shared" si="84"/>
        <v>9.346666666666774</v>
      </c>
      <c r="AB726" s="19">
        <f t="shared" si="81"/>
        <v>4.473027123164888</v>
      </c>
      <c r="AC726" s="19">
        <f t="shared" si="82"/>
        <v>-3.054355904986933</v>
      </c>
      <c r="AD726" s="17">
        <f t="shared" si="85"/>
        <v>0.0029808299762553955</v>
      </c>
      <c r="AE726" s="19">
        <f t="shared" si="87"/>
        <v>1.9430038183778866</v>
      </c>
      <c r="AF726" s="23">
        <f t="shared" si="83"/>
        <v>9.346666666666774</v>
      </c>
    </row>
    <row r="727" spans="26:32" ht="18" customHeight="1">
      <c r="Z727" s="18">
        <f t="shared" si="86"/>
        <v>702</v>
      </c>
      <c r="AA727" s="19">
        <f t="shared" si="84"/>
        <v>9.360000000000108</v>
      </c>
      <c r="AB727" s="19">
        <f t="shared" si="81"/>
        <v>4.465843173188704</v>
      </c>
      <c r="AC727" s="19">
        <f t="shared" si="82"/>
        <v>-3.051769918887514</v>
      </c>
      <c r="AD727" s="17">
        <f t="shared" si="85"/>
        <v>0.002985625069277357</v>
      </c>
      <c r="AE727" s="19">
        <f t="shared" si="87"/>
        <v>1.945989443447164</v>
      </c>
      <c r="AF727" s="23">
        <f t="shared" si="83"/>
        <v>9.360000000000108</v>
      </c>
    </row>
    <row r="728" spans="26:32" ht="18" customHeight="1">
      <c r="Z728" s="18">
        <f t="shared" si="86"/>
        <v>703</v>
      </c>
      <c r="AA728" s="19">
        <f t="shared" si="84"/>
        <v>9.373333333333441</v>
      </c>
      <c r="AB728" s="19">
        <f t="shared" si="81"/>
        <v>4.45864449921093</v>
      </c>
      <c r="AC728" s="19">
        <f t="shared" si="82"/>
        <v>-3.0491617841143412</v>
      </c>
      <c r="AD728" s="17">
        <f t="shared" si="85"/>
        <v>0.002990445489810413</v>
      </c>
      <c r="AE728" s="19">
        <f t="shared" si="87"/>
        <v>1.9489798889369745</v>
      </c>
      <c r="AF728" s="23">
        <f t="shared" si="83"/>
        <v>9.373333333333441</v>
      </c>
    </row>
    <row r="729" spans="26:32" ht="18" customHeight="1">
      <c r="Z729" s="18">
        <f t="shared" si="86"/>
        <v>704</v>
      </c>
      <c r="AA729" s="19">
        <f t="shared" si="84"/>
        <v>9.386666666666775</v>
      </c>
      <c r="AB729" s="19">
        <f aca="true" t="shared" si="88" ref="AB729:AB792">SQRT(2*g*(2*d+AA729-2*SQRT(AA729^2+d^2))*(AA729^2+d^2)/(3*AA729^2+d^2))</f>
        <v>4.451431049721997</v>
      </c>
      <c r="AC729" s="19">
        <f aca="true" t="shared" si="89" ref="AC729:AC792">-AB729*AA729/SQRT(AA729^2+d^2)</f>
        <v>-3.0465314736419566</v>
      </c>
      <c r="AD729" s="17">
        <f t="shared" si="85"/>
        <v>0.0029952914432238675</v>
      </c>
      <c r="AE729" s="19">
        <f t="shared" si="87"/>
        <v>1.9519751803801983</v>
      </c>
      <c r="AF729" s="23">
        <f aca="true" t="shared" si="90" ref="AF729:AF792">IF(čas&gt;=AE729,AA729,0)</f>
        <v>9.386666666666775</v>
      </c>
    </row>
    <row r="730" spans="26:32" ht="18" customHeight="1">
      <c r="Z730" s="18">
        <f t="shared" si="86"/>
        <v>705</v>
      </c>
      <c r="AA730" s="19">
        <f aca="true" t="shared" si="91" ref="AA730:AA793">AA729+AA$21</f>
        <v>9.400000000000109</v>
      </c>
      <c r="AB730" s="19">
        <f t="shared" si="88"/>
        <v>4.444202772550843</v>
      </c>
      <c r="AC730" s="19">
        <f t="shared" si="89"/>
        <v>-3.043878959914083</v>
      </c>
      <c r="AD730" s="17">
        <f aca="true" t="shared" si="92" ref="AD730:AD793">AA$21/AB730</f>
        <v>0.0030001631373989695</v>
      </c>
      <c r="AE730" s="19">
        <f t="shared" si="87"/>
        <v>1.9549753435175974</v>
      </c>
      <c r="AF730" s="23">
        <f t="shared" si="90"/>
        <v>9.400000000000109</v>
      </c>
    </row>
    <row r="731" spans="26:32" ht="18" customHeight="1">
      <c r="Z731" s="18">
        <f aca="true" t="shared" si="93" ref="Z731:Z794">Z730+1</f>
        <v>706</v>
      </c>
      <c r="AA731" s="19">
        <f t="shared" si="91"/>
        <v>9.413333333333442</v>
      </c>
      <c r="AB731" s="19">
        <f t="shared" si="88"/>
        <v>4.436959614859321</v>
      </c>
      <c r="AC731" s="19">
        <f t="shared" si="89"/>
        <v>-3.041204214838287</v>
      </c>
      <c r="AD731" s="17">
        <f t="shared" si="92"/>
        <v>0.003005060782766688</v>
      </c>
      <c r="AE731" s="19">
        <f aca="true" t="shared" si="94" ref="AE731:AE794">AE730+AD731</f>
        <v>1.9579804043003641</v>
      </c>
      <c r="AF731" s="23">
        <f t="shared" si="90"/>
        <v>0</v>
      </c>
    </row>
    <row r="732" spans="26:32" ht="18" customHeight="1">
      <c r="Z732" s="18">
        <f t="shared" si="93"/>
        <v>707</v>
      </c>
      <c r="AA732" s="19">
        <f t="shared" si="91"/>
        <v>9.426666666666776</v>
      </c>
      <c r="AB732" s="19">
        <f t="shared" si="88"/>
        <v>4.4297015231364725</v>
      </c>
      <c r="AC732" s="19">
        <f t="shared" si="89"/>
        <v>-3.0385072097805432</v>
      </c>
      <c r="AD732" s="17">
        <f t="shared" si="92"/>
        <v>0.003009984592346213</v>
      </c>
      <c r="AE732" s="19">
        <f t="shared" si="94"/>
        <v>1.9609903888927103</v>
      </c>
      <c r="AF732" s="23">
        <f t="shared" si="90"/>
        <v>0</v>
      </c>
    </row>
    <row r="733" spans="26:32" ht="18" customHeight="1">
      <c r="Z733" s="18">
        <f t="shared" si="93"/>
        <v>708</v>
      </c>
      <c r="AA733" s="19">
        <f t="shared" si="91"/>
        <v>9.44000000000011</v>
      </c>
      <c r="AB733" s="19">
        <f t="shared" si="88"/>
        <v>4.422428443192684</v>
      </c>
      <c r="AC733" s="19">
        <f t="shared" si="89"/>
        <v>-3.0357879155597107</v>
      </c>
      <c r="AD733" s="17">
        <f t="shared" si="92"/>
        <v>0.0030149347817841907</v>
      </c>
      <c r="AE733" s="19">
        <f t="shared" si="94"/>
        <v>1.9640053236744945</v>
      </c>
      <c r="AF733" s="23">
        <f t="shared" si="90"/>
        <v>0</v>
      </c>
    </row>
    <row r="734" spans="26:32" ht="18" customHeight="1">
      <c r="Z734" s="18">
        <f t="shared" si="93"/>
        <v>709</v>
      </c>
      <c r="AA734" s="19">
        <f t="shared" si="91"/>
        <v>9.453333333333443</v>
      </c>
      <c r="AB734" s="19">
        <f t="shared" si="88"/>
        <v>4.415140320153776</v>
      </c>
      <c r="AC734" s="19">
        <f t="shared" si="89"/>
        <v>-3.033046302441955</v>
      </c>
      <c r="AD734" s="17">
        <f t="shared" si="92"/>
        <v>0.003019911569394683</v>
      </c>
      <c r="AE734" s="19">
        <f t="shared" si="94"/>
        <v>1.9670252352438893</v>
      </c>
      <c r="AF734" s="23">
        <f t="shared" si="90"/>
        <v>0</v>
      </c>
    </row>
    <row r="735" spans="26:32" ht="18" customHeight="1">
      <c r="Z735" s="18">
        <f t="shared" si="93"/>
        <v>710</v>
      </c>
      <c r="AA735" s="19">
        <f t="shared" si="91"/>
        <v>9.466666666666777</v>
      </c>
      <c r="AB735" s="19">
        <f t="shared" si="88"/>
        <v>4.407837098454971</v>
      </c>
      <c r="AC735" s="19">
        <f t="shared" si="89"/>
        <v>-3.0302823401350847</v>
      </c>
      <c r="AD735" s="17">
        <f t="shared" si="92"/>
        <v>0.0030249151761998906</v>
      </c>
      <c r="AE735" s="19">
        <f t="shared" si="94"/>
        <v>1.9700501504200891</v>
      </c>
      <c r="AF735" s="23">
        <f t="shared" si="90"/>
        <v>0</v>
      </c>
    </row>
    <row r="736" spans="26:32" ht="18" customHeight="1">
      <c r="Z736" s="18">
        <f t="shared" si="93"/>
        <v>711</v>
      </c>
      <c r="AA736" s="19">
        <f t="shared" si="91"/>
        <v>9.48000000000011</v>
      </c>
      <c r="AB736" s="19">
        <f t="shared" si="88"/>
        <v>4.4005187218347</v>
      </c>
      <c r="AC736" s="19">
        <f t="shared" si="89"/>
        <v>-3.027495997782756</v>
      </c>
      <c r="AD736" s="17">
        <f t="shared" si="92"/>
        <v>0.0030299458259716917</v>
      </c>
      <c r="AE736" s="19">
        <f t="shared" si="94"/>
        <v>1.9730800962460608</v>
      </c>
      <c r="AF736" s="23">
        <f t="shared" si="90"/>
        <v>0</v>
      </c>
    </row>
    <row r="737" spans="26:32" ht="18" customHeight="1">
      <c r="Z737" s="18">
        <f t="shared" si="93"/>
        <v>712</v>
      </c>
      <c r="AA737" s="19">
        <f t="shared" si="91"/>
        <v>9.493333333333444</v>
      </c>
      <c r="AB737" s="19">
        <f t="shared" si="88"/>
        <v>4.393185133328353</v>
      </c>
      <c r="AC737" s="19">
        <f t="shared" si="89"/>
        <v>-3.0246872439586436</v>
      </c>
      <c r="AD737" s="17">
        <f t="shared" si="92"/>
        <v>0.0030350037452739377</v>
      </c>
      <c r="AE737" s="19">
        <f t="shared" si="94"/>
        <v>1.9761150999913348</v>
      </c>
      <c r="AF737" s="23">
        <f t="shared" si="90"/>
        <v>0</v>
      </c>
    </row>
    <row r="738" spans="26:32" ht="18" customHeight="1">
      <c r="Z738" s="18">
        <f t="shared" si="93"/>
        <v>713</v>
      </c>
      <c r="AA738" s="19">
        <f t="shared" si="91"/>
        <v>9.506666666666778</v>
      </c>
      <c r="AB738" s="19">
        <f t="shared" si="88"/>
        <v>4.385836275261864</v>
      </c>
      <c r="AC738" s="19">
        <f t="shared" si="89"/>
        <v>-3.0218560466604805</v>
      </c>
      <c r="AD738" s="17">
        <f t="shared" si="92"/>
        <v>0.0030400891635055946</v>
      </c>
      <c r="AE738" s="19">
        <f t="shared" si="94"/>
        <v>1.9791551891548405</v>
      </c>
      <c r="AF738" s="23">
        <f t="shared" si="90"/>
        <v>0</v>
      </c>
    </row>
    <row r="739" spans="26:32" ht="18" customHeight="1">
      <c r="Z739" s="18">
        <f t="shared" si="93"/>
        <v>714</v>
      </c>
      <c r="AA739" s="19">
        <f t="shared" si="91"/>
        <v>9.520000000000111</v>
      </c>
      <c r="AB739" s="19">
        <f t="shared" si="88"/>
        <v>4.378472089245235</v>
      </c>
      <c r="AC739" s="19">
        <f t="shared" si="89"/>
        <v>-3.019002373304048</v>
      </c>
      <c r="AD739" s="17">
        <f t="shared" si="92"/>
        <v>0.003045202312944685</v>
      </c>
      <c r="AE739" s="19">
        <f t="shared" si="94"/>
        <v>1.982200391467785</v>
      </c>
      <c r="AF739" s="23">
        <f t="shared" si="90"/>
        <v>0</v>
      </c>
    </row>
    <row r="740" spans="26:32" ht="18" customHeight="1">
      <c r="Z740" s="18">
        <f t="shared" si="93"/>
        <v>715</v>
      </c>
      <c r="AA740" s="19">
        <f t="shared" si="91"/>
        <v>9.533333333333445</v>
      </c>
      <c r="AB740" s="19">
        <f t="shared" si="88"/>
        <v>4.371092516165881</v>
      </c>
      <c r="AC740" s="19">
        <f t="shared" si="89"/>
        <v>-3.0161261907170385</v>
      </c>
      <c r="AD740" s="17">
        <f t="shared" si="92"/>
        <v>0.0030503434287931096</v>
      </c>
      <c r="AE740" s="19">
        <f t="shared" si="94"/>
        <v>1.9852507348965782</v>
      </c>
      <c r="AF740" s="23">
        <f t="shared" si="90"/>
        <v>0</v>
      </c>
    </row>
    <row r="741" spans="26:32" ht="18" customHeight="1">
      <c r="Z741" s="18">
        <f t="shared" si="93"/>
        <v>716</v>
      </c>
      <c r="AA741" s="19">
        <f t="shared" si="91"/>
        <v>9.546666666666779</v>
      </c>
      <c r="AB741" s="19">
        <f t="shared" si="88"/>
        <v>4.363697496181851</v>
      </c>
      <c r="AC741" s="19">
        <f t="shared" si="89"/>
        <v>-3.0132274651328124</v>
      </c>
      <c r="AD741" s="17">
        <f t="shared" si="92"/>
        <v>0.0030555127492223593</v>
      </c>
      <c r="AE741" s="19">
        <f t="shared" si="94"/>
        <v>1.9883062476458007</v>
      </c>
      <c r="AF741" s="23">
        <f t="shared" si="90"/>
        <v>0</v>
      </c>
    </row>
    <row r="742" spans="26:32" ht="18" customHeight="1">
      <c r="Z742" s="18">
        <f t="shared" si="93"/>
        <v>717</v>
      </c>
      <c r="AA742" s="19">
        <f t="shared" si="91"/>
        <v>9.560000000000112</v>
      </c>
      <c r="AB742" s="19">
        <f t="shared" si="88"/>
        <v>4.35628696871499</v>
      </c>
      <c r="AC742" s="19">
        <f t="shared" si="89"/>
        <v>-3.0103061621841145</v>
      </c>
      <c r="AD742" s="17">
        <f t="shared" si="92"/>
        <v>0.003060710515420057</v>
      </c>
      <c r="AE742" s="19">
        <f t="shared" si="94"/>
        <v>1.9913669581612208</v>
      </c>
      <c r="AF742" s="23">
        <f t="shared" si="90"/>
        <v>0</v>
      </c>
    </row>
    <row r="743" spans="26:32" ht="18" customHeight="1">
      <c r="Z743" s="18">
        <f t="shared" si="93"/>
        <v>718</v>
      </c>
      <c r="AA743" s="19">
        <f t="shared" si="91"/>
        <v>9.573333333333446</v>
      </c>
      <c r="AB743" s="19">
        <f t="shared" si="88"/>
        <v>4.348860872443884</v>
      </c>
      <c r="AC743" s="19">
        <f t="shared" si="89"/>
        <v>-3.007362246896627</v>
      </c>
      <c r="AD743" s="17">
        <f t="shared" si="92"/>
        <v>0.0030659369716374806</v>
      </c>
      <c r="AE743" s="19">
        <f t="shared" si="94"/>
        <v>1.9944328951328583</v>
      </c>
      <c r="AF743" s="23">
        <f t="shared" si="90"/>
        <v>0</v>
      </c>
    </row>
    <row r="744" spans="26:32" ht="18" customHeight="1">
      <c r="Z744" s="18">
        <f t="shared" si="93"/>
        <v>719</v>
      </c>
      <c r="AA744" s="19">
        <f t="shared" si="91"/>
        <v>9.58666666666678</v>
      </c>
      <c r="AB744" s="19">
        <f t="shared" si="88"/>
        <v>4.341419145296756</v>
      </c>
      <c r="AC744" s="19">
        <f t="shared" si="89"/>
        <v>-3.0043956836824726</v>
      </c>
      <c r="AD744" s="17">
        <f t="shared" si="92"/>
        <v>0.003071192365237966</v>
      </c>
      <c r="AE744" s="19">
        <f t="shared" si="94"/>
        <v>1.9975040874980963</v>
      </c>
      <c r="AF744" s="23">
        <f t="shared" si="90"/>
        <v>0</v>
      </c>
    </row>
    <row r="745" spans="26:32" ht="18" customHeight="1">
      <c r="Z745" s="18">
        <f t="shared" si="93"/>
        <v>720</v>
      </c>
      <c r="AA745" s="19">
        <f t="shared" si="91"/>
        <v>9.600000000000113</v>
      </c>
      <c r="AB745" s="19">
        <f t="shared" si="88"/>
        <v>4.333961724444144</v>
      </c>
      <c r="AC745" s="19">
        <f t="shared" si="89"/>
        <v>-3.0014064363335646</v>
      </c>
      <c r="AD745" s="17">
        <f t="shared" si="92"/>
        <v>0.0030764769467463197</v>
      </c>
      <c r="AE745" s="19">
        <f t="shared" si="94"/>
        <v>2.0005805644448427</v>
      </c>
      <c r="AF745" s="23">
        <f t="shared" si="90"/>
        <v>0</v>
      </c>
    </row>
    <row r="746" spans="26:32" ht="18" customHeight="1">
      <c r="Z746" s="18">
        <f t="shared" si="93"/>
        <v>721</v>
      </c>
      <c r="AA746" s="19">
        <f t="shared" si="91"/>
        <v>9.613333333333447</v>
      </c>
      <c r="AB746" s="19">
        <f t="shared" si="88"/>
        <v>4.326488546291518</v>
      </c>
      <c r="AC746" s="19">
        <f t="shared" si="89"/>
        <v>-2.9983944680148995</v>
      </c>
      <c r="AD746" s="17">
        <f t="shared" si="92"/>
        <v>0.0030817909698991576</v>
      </c>
      <c r="AE746" s="19">
        <f t="shared" si="94"/>
        <v>2.003662355414742</v>
      </c>
      <c r="AF746" s="23">
        <f t="shared" si="90"/>
        <v>0</v>
      </c>
    </row>
    <row r="747" spans="26:32" ht="18" customHeight="1">
      <c r="Z747" s="18">
        <f t="shared" si="93"/>
        <v>722</v>
      </c>
      <c r="AA747" s="19">
        <f t="shared" si="91"/>
        <v>9.62666666666678</v>
      </c>
      <c r="AB747" s="19">
        <f t="shared" si="88"/>
        <v>4.318999546471734</v>
      </c>
      <c r="AC747" s="19">
        <f t="shared" si="89"/>
        <v>-2.9953597412577215</v>
      </c>
      <c r="AD747" s="17">
        <f t="shared" si="92"/>
        <v>0.0030871346916962667</v>
      </c>
      <c r="AE747" s="19">
        <f t="shared" si="94"/>
        <v>2.006749490106438</v>
      </c>
      <c r="AF747" s="23">
        <f t="shared" si="90"/>
        <v>0</v>
      </c>
    </row>
    <row r="748" spans="26:32" ht="18" customHeight="1">
      <c r="Z748" s="18">
        <f t="shared" si="93"/>
        <v>723</v>
      </c>
      <c r="AA748" s="19">
        <f t="shared" si="91"/>
        <v>9.640000000000114</v>
      </c>
      <c r="AB748" s="19">
        <f t="shared" si="88"/>
        <v>4.311494659837322</v>
      </c>
      <c r="AC748" s="19">
        <f t="shared" si="89"/>
        <v>-2.992302217952567</v>
      </c>
      <c r="AD748" s="17">
        <f t="shared" si="92"/>
        <v>0.0030925083724530037</v>
      </c>
      <c r="AE748" s="19">
        <f t="shared" si="94"/>
        <v>2.0098419984788913</v>
      </c>
      <c r="AF748" s="23">
        <f t="shared" si="90"/>
        <v>0</v>
      </c>
    </row>
    <row r="749" spans="26:32" ht="18" customHeight="1">
      <c r="Z749" s="18">
        <f t="shared" si="93"/>
        <v>724</v>
      </c>
      <c r="AA749" s="19">
        <f t="shared" si="91"/>
        <v>9.653333333333448</v>
      </c>
      <c r="AB749" s="19">
        <f t="shared" si="88"/>
        <v>4.3039738204526525</v>
      </c>
      <c r="AC749" s="19">
        <f t="shared" si="89"/>
        <v>-2.9892218593422077</v>
      </c>
      <c r="AD749" s="17">
        <f t="shared" si="92"/>
        <v>0.0030979122758537266</v>
      </c>
      <c r="AE749" s="19">
        <f t="shared" si="94"/>
        <v>2.012939910754745</v>
      </c>
      <c r="AF749" s="23">
        <f t="shared" si="90"/>
        <v>0</v>
      </c>
    </row>
    <row r="750" spans="26:32" ht="18" customHeight="1">
      <c r="Z750" s="18">
        <f t="shared" si="93"/>
        <v>725</v>
      </c>
      <c r="AA750" s="19">
        <f t="shared" si="91"/>
        <v>9.666666666666782</v>
      </c>
      <c r="AB750" s="19">
        <f t="shared" si="88"/>
        <v>4.296436961585968</v>
      </c>
      <c r="AC750" s="19">
        <f t="shared" si="89"/>
        <v>-2.9861186260144916</v>
      </c>
      <c r="AD750" s="17">
        <f t="shared" si="92"/>
        <v>0.0031033466690062934</v>
      </c>
      <c r="AE750" s="19">
        <f t="shared" si="94"/>
        <v>2.0160432574237515</v>
      </c>
      <c r="AF750" s="23">
        <f t="shared" si="90"/>
        <v>0</v>
      </c>
    </row>
    <row r="751" spans="26:32" ht="18" customHeight="1">
      <c r="Z751" s="18">
        <f t="shared" si="93"/>
        <v>726</v>
      </c>
      <c r="AA751" s="19">
        <f t="shared" si="91"/>
        <v>9.680000000000115</v>
      </c>
      <c r="AB751" s="19">
        <f t="shared" si="88"/>
        <v>4.288884015701242</v>
      </c>
      <c r="AC751" s="19">
        <f t="shared" si="89"/>
        <v>-2.9829924778950447</v>
      </c>
      <c r="AD751" s="17">
        <f t="shared" si="92"/>
        <v>0.0031088118224976776</v>
      </c>
      <c r="AE751" s="19">
        <f t="shared" si="94"/>
        <v>2.0191520692462492</v>
      </c>
      <c r="AF751" s="23">
        <f t="shared" si="90"/>
        <v>0</v>
      </c>
    </row>
    <row r="752" spans="26:32" ht="18" customHeight="1">
      <c r="Z752" s="18">
        <f t="shared" si="93"/>
        <v>727</v>
      </c>
      <c r="AA752" s="19">
        <f t="shared" si="91"/>
        <v>9.693333333333449</v>
      </c>
      <c r="AB752" s="19">
        <f t="shared" si="88"/>
        <v>4.2813149144498945</v>
      </c>
      <c r="AC752" s="19">
        <f t="shared" si="89"/>
        <v>-2.9798433742398682</v>
      </c>
      <c r="AD752" s="17">
        <f t="shared" si="92"/>
        <v>0.003114308010450694</v>
      </c>
      <c r="AE752" s="19">
        <f t="shared" si="94"/>
        <v>2.0222663772566998</v>
      </c>
      <c r="AF752" s="23">
        <f t="shared" si="90"/>
        <v>0</v>
      </c>
    </row>
    <row r="753" spans="26:32" ht="18" customHeight="1">
      <c r="Z753" s="18">
        <f t="shared" si="93"/>
        <v>728</v>
      </c>
      <c r="AA753" s="19">
        <f t="shared" si="91"/>
        <v>9.706666666666782</v>
      </c>
      <c r="AB753" s="19">
        <f t="shared" si="88"/>
        <v>4.273729588662374</v>
      </c>
      <c r="AC753" s="19">
        <f t="shared" si="89"/>
        <v>-2.976671273627823</v>
      </c>
      <c r="AD753" s="17">
        <f t="shared" si="92"/>
        <v>0.0031198355105818724</v>
      </c>
      <c r="AE753" s="19">
        <f t="shared" si="94"/>
        <v>2.0253862127672817</v>
      </c>
      <c r="AF753" s="23">
        <f t="shared" si="90"/>
        <v>0</v>
      </c>
    </row>
    <row r="754" spans="26:32" ht="18" customHeight="1">
      <c r="Z754" s="18">
        <f t="shared" si="93"/>
        <v>729</v>
      </c>
      <c r="AA754" s="19">
        <f t="shared" si="91"/>
        <v>9.720000000000116</v>
      </c>
      <c r="AB754" s="19">
        <f t="shared" si="88"/>
        <v>4.266127968339521</v>
      </c>
      <c r="AC754" s="19">
        <f t="shared" si="89"/>
        <v>-2.9734761339529503</v>
      </c>
      <c r="AD754" s="17">
        <f t="shared" si="92"/>
        <v>0.003125394604260544</v>
      </c>
      <c r="AE754" s="19">
        <f t="shared" si="94"/>
        <v>2.0285116073715423</v>
      </c>
      <c r="AF754" s="23">
        <f t="shared" si="90"/>
        <v>0</v>
      </c>
    </row>
    <row r="755" spans="26:32" ht="18" customHeight="1">
      <c r="Z755" s="18">
        <f t="shared" si="93"/>
        <v>730</v>
      </c>
      <c r="AA755" s="19">
        <f t="shared" si="91"/>
        <v>9.73333333333345</v>
      </c>
      <c r="AB755" s="19">
        <f t="shared" si="88"/>
        <v>4.2585099826438455</v>
      </c>
      <c r="AC755" s="19">
        <f t="shared" si="89"/>
        <v>-2.97025791241672</v>
      </c>
      <c r="AD755" s="17">
        <f t="shared" si="92"/>
        <v>0.0031309855765690826</v>
      </c>
      <c r="AE755" s="19">
        <f t="shared" si="94"/>
        <v>2.0316425929481112</v>
      </c>
      <c r="AF755" s="23">
        <f t="shared" si="90"/>
        <v>0</v>
      </c>
    </row>
    <row r="756" spans="26:32" ht="18" customHeight="1">
      <c r="Z756" s="18">
        <f t="shared" si="93"/>
        <v>731</v>
      </c>
      <c r="AA756" s="19">
        <f t="shared" si="91"/>
        <v>9.746666666666783</v>
      </c>
      <c r="AB756" s="19">
        <f t="shared" si="88"/>
        <v>4.250875559890617</v>
      </c>
      <c r="AC756" s="19">
        <f t="shared" si="89"/>
        <v>-2.96701656552013</v>
      </c>
      <c r="AD756" s="17">
        <f t="shared" si="92"/>
        <v>0.003136608716364406</v>
      </c>
      <c r="AE756" s="19">
        <f t="shared" si="94"/>
        <v>2.0347792016644757</v>
      </c>
      <c r="AF756" s="23">
        <f t="shared" si="90"/>
        <v>0</v>
      </c>
    </row>
    <row r="757" spans="26:32" ht="18" customHeight="1">
      <c r="Z757" s="18">
        <f t="shared" si="93"/>
        <v>732</v>
      </c>
      <c r="AA757" s="19">
        <f t="shared" si="91"/>
        <v>9.760000000000117</v>
      </c>
      <c r="AB757" s="19">
        <f t="shared" si="88"/>
        <v>4.243224627538738</v>
      </c>
      <c r="AC757" s="19">
        <f t="shared" si="89"/>
        <v>-2.9637520490556435</v>
      </c>
      <c r="AD757" s="17">
        <f t="shared" si="92"/>
        <v>0.003142264316340771</v>
      </c>
      <c r="AE757" s="19">
        <f t="shared" si="94"/>
        <v>2.0379214659808165</v>
      </c>
      <c r="AF757" s="23">
        <f t="shared" si="90"/>
        <v>0</v>
      </c>
    </row>
    <row r="758" spans="26:32" ht="18" customHeight="1">
      <c r="Z758" s="18">
        <f t="shared" si="93"/>
        <v>733</v>
      </c>
      <c r="AA758" s="19">
        <f t="shared" si="91"/>
        <v>9.77333333333345</v>
      </c>
      <c r="AB758" s="19">
        <f t="shared" si="88"/>
        <v>4.235557112181505</v>
      </c>
      <c r="AC758" s="19">
        <f t="shared" si="89"/>
        <v>-2.9604643180990293</v>
      </c>
      <c r="AD758" s="17">
        <f t="shared" si="92"/>
        <v>0.0031479526730938258</v>
      </c>
      <c r="AE758" s="19">
        <f t="shared" si="94"/>
        <v>2.0410694186539104</v>
      </c>
      <c r="AF758" s="23">
        <f t="shared" si="90"/>
        <v>0</v>
      </c>
    </row>
    <row r="759" spans="26:32" ht="18" customHeight="1">
      <c r="Z759" s="18">
        <f t="shared" si="93"/>
        <v>734</v>
      </c>
      <c r="AA759" s="19">
        <f t="shared" si="91"/>
        <v>9.786666666666784</v>
      </c>
      <c r="AB759" s="19">
        <f t="shared" si="88"/>
        <v>4.22787293953719</v>
      </c>
      <c r="AC759" s="19">
        <f t="shared" si="89"/>
        <v>-2.957153327001063</v>
      </c>
      <c r="AD759" s="17">
        <f t="shared" si="92"/>
        <v>0.0031536740871859993</v>
      </c>
      <c r="AE759" s="19">
        <f t="shared" si="94"/>
        <v>2.0442230927410963</v>
      </c>
      <c r="AF759" s="23">
        <f t="shared" si="90"/>
        <v>0</v>
      </c>
    </row>
    <row r="760" spans="26:32" ht="18" customHeight="1">
      <c r="Z760" s="18">
        <f t="shared" si="93"/>
        <v>735</v>
      </c>
      <c r="AA760" s="19">
        <f t="shared" si="91"/>
        <v>9.800000000000118</v>
      </c>
      <c r="AB760" s="19">
        <f t="shared" si="88"/>
        <v>4.2201720344394245</v>
      </c>
      <c r="AC760" s="19">
        <f t="shared" si="89"/>
        <v>-2.9538190293790745</v>
      </c>
      <c r="AD760" s="17">
        <f t="shared" si="92"/>
        <v>0.0031594288632132584</v>
      </c>
      <c r="AE760" s="19">
        <f t="shared" si="94"/>
        <v>2.0473825216043093</v>
      </c>
      <c r="AF760" s="23">
        <f t="shared" si="90"/>
        <v>0</v>
      </c>
    </row>
    <row r="761" spans="26:32" ht="18" customHeight="1">
      <c r="Z761" s="18">
        <f t="shared" si="93"/>
        <v>736</v>
      </c>
      <c r="AA761" s="19">
        <f t="shared" si="91"/>
        <v>9.813333333333452</v>
      </c>
      <c r="AB761" s="19">
        <f t="shared" si="88"/>
        <v>4.212454320827386</v>
      </c>
      <c r="AC761" s="19">
        <f t="shared" si="89"/>
        <v>-2.9504613781083373</v>
      </c>
      <c r="AD761" s="17">
        <f t="shared" si="92"/>
        <v>0.00316521730987328</v>
      </c>
      <c r="AE761" s="19">
        <f t="shared" si="94"/>
        <v>2.0505477389141826</v>
      </c>
      <c r="AF761" s="23">
        <f t="shared" si="90"/>
        <v>0</v>
      </c>
    </row>
    <row r="762" spans="26:32" ht="18" customHeight="1">
      <c r="Z762" s="18">
        <f t="shared" si="93"/>
        <v>737</v>
      </c>
      <c r="AA762" s="19">
        <f t="shared" si="91"/>
        <v>9.826666666666785</v>
      </c>
      <c r="AB762" s="19">
        <f t="shared" si="88"/>
        <v>4.2047197217358585</v>
      </c>
      <c r="AC762" s="19">
        <f t="shared" si="89"/>
        <v>-2.9470803253133586</v>
      </c>
      <c r="AD762" s="17">
        <f t="shared" si="92"/>
        <v>0.0031710397400350047</v>
      </c>
      <c r="AE762" s="19">
        <f t="shared" si="94"/>
        <v>2.0537187786542175</v>
      </c>
      <c r="AF762" s="23">
        <f t="shared" si="90"/>
        <v>0</v>
      </c>
    </row>
    <row r="763" spans="26:32" ht="18" customHeight="1">
      <c r="Z763" s="18">
        <f t="shared" si="93"/>
        <v>738</v>
      </c>
      <c r="AA763" s="19">
        <f t="shared" si="91"/>
        <v>9.840000000000119</v>
      </c>
      <c r="AB763" s="19">
        <f t="shared" si="88"/>
        <v>4.196968159285054</v>
      </c>
      <c r="AC763" s="19">
        <f t="shared" si="89"/>
        <v>-2.9436758223589794</v>
      </c>
      <c r="AD763" s="17">
        <f t="shared" si="92"/>
        <v>0.0031768964708096914</v>
      </c>
      <c r="AE763" s="19">
        <f t="shared" si="94"/>
        <v>2.0568956751250274</v>
      </c>
      <c r="AF763" s="23">
        <f t="shared" si="90"/>
        <v>0</v>
      </c>
    </row>
    <row r="764" spans="26:32" ht="18" customHeight="1">
      <c r="Z764" s="18">
        <f t="shared" si="93"/>
        <v>739</v>
      </c>
      <c r="AA764" s="19">
        <f t="shared" si="91"/>
        <v>9.853333333333453</v>
      </c>
      <c r="AB764" s="19">
        <f t="shared" si="88"/>
        <v>4.189199554670268</v>
      </c>
      <c r="AC764" s="19">
        <f t="shared" si="89"/>
        <v>-2.940247819841346</v>
      </c>
      <c r="AD764" s="17">
        <f t="shared" si="92"/>
        <v>0.003182787823623456</v>
      </c>
      <c r="AE764" s="19">
        <f t="shared" si="94"/>
        <v>2.060078462948651</v>
      </c>
      <c r="AF764" s="23">
        <f t="shared" si="90"/>
        <v>0</v>
      </c>
    </row>
    <row r="765" spans="26:32" ht="18" customHeight="1">
      <c r="Z765" s="18">
        <f t="shared" si="93"/>
        <v>740</v>
      </c>
      <c r="AA765" s="19">
        <f t="shared" si="91"/>
        <v>9.866666666666786</v>
      </c>
      <c r="AB765" s="19">
        <f t="shared" si="88"/>
        <v>4.181413828151309</v>
      </c>
      <c r="AC765" s="19">
        <f t="shared" si="89"/>
        <v>-2.9367962675786967</v>
      </c>
      <c r="AD765" s="17">
        <f t="shared" si="92"/>
        <v>0.0031887141242913715</v>
      </c>
      <c r="AE765" s="19">
        <f t="shared" si="94"/>
        <v>2.0632671770729423</v>
      </c>
      <c r="AF765" s="23">
        <f t="shared" si="90"/>
        <v>0</v>
      </c>
    </row>
    <row r="766" spans="26:32" ht="18" customHeight="1">
      <c r="Z766" s="18">
        <f t="shared" si="93"/>
        <v>741</v>
      </c>
      <c r="AA766" s="19">
        <f t="shared" si="91"/>
        <v>9.88000000000012</v>
      </c>
      <c r="AB766" s="19">
        <f t="shared" si="88"/>
        <v>4.173610899041779</v>
      </c>
      <c r="AC766" s="19">
        <f t="shared" si="89"/>
        <v>-2.9333211146020344</v>
      </c>
      <c r="AD766" s="17">
        <f t="shared" si="92"/>
        <v>0.0031946757030931034</v>
      </c>
      <c r="AE766" s="19">
        <f t="shared" si="94"/>
        <v>2.0664618527760354</v>
      </c>
      <c r="AF766" s="23">
        <f t="shared" si="90"/>
        <v>0</v>
      </c>
    </row>
    <row r="767" spans="26:32" ht="18" customHeight="1">
      <c r="Z767" s="18">
        <f t="shared" si="93"/>
        <v>742</v>
      </c>
      <c r="AA767" s="19">
        <f t="shared" si="91"/>
        <v>9.893333333333453</v>
      </c>
      <c r="AB767" s="19">
        <f t="shared" si="88"/>
        <v>4.165790685698095</v>
      </c>
      <c r="AC767" s="19">
        <f t="shared" si="89"/>
        <v>-2.929822309145595</v>
      </c>
      <c r="AD767" s="17">
        <f t="shared" si="92"/>
        <v>0.003200672894850203</v>
      </c>
      <c r="AE767" s="19">
        <f t="shared" si="94"/>
        <v>2.0696625256708856</v>
      </c>
      <c r="AF767" s="23">
        <f t="shared" si="90"/>
        <v>0</v>
      </c>
    </row>
    <row r="768" spans="26:32" ht="18" customHeight="1">
      <c r="Z768" s="18">
        <f t="shared" si="93"/>
        <v>743</v>
      </c>
      <c r="AA768" s="19">
        <f t="shared" si="91"/>
        <v>9.906666666666787</v>
      </c>
      <c r="AB768" s="19">
        <f t="shared" si="88"/>
        <v>4.157953105508348</v>
      </c>
      <c r="AC768" s="19">
        <f t="shared" si="89"/>
        <v>-2.9262997986371793</v>
      </c>
      <c r="AD768" s="17">
        <f t="shared" si="92"/>
        <v>0.003206706039005029</v>
      </c>
      <c r="AE768" s="19">
        <f t="shared" si="94"/>
        <v>2.0728692317098907</v>
      </c>
      <c r="AF768" s="23">
        <f t="shared" si="90"/>
        <v>0</v>
      </c>
    </row>
    <row r="769" spans="26:32" ht="18" customHeight="1">
      <c r="Z769" s="18">
        <f t="shared" si="93"/>
        <v>744</v>
      </c>
      <c r="AA769" s="19">
        <f t="shared" si="91"/>
        <v>9.92000000000012</v>
      </c>
      <c r="AB769" s="19">
        <f t="shared" si="88"/>
        <v>4.1500980748809075</v>
      </c>
      <c r="AC769" s="19">
        <f t="shared" si="89"/>
        <v>-2.9227535296882903</v>
      </c>
      <c r="AD769" s="17">
        <f t="shared" si="92"/>
        <v>0.003212775479701393</v>
      </c>
      <c r="AE769" s="19">
        <f t="shared" si="94"/>
        <v>2.076082007189592</v>
      </c>
      <c r="AF769" s="23">
        <f t="shared" si="90"/>
        <v>0</v>
      </c>
    </row>
    <row r="770" spans="26:32" ht="18" customHeight="1">
      <c r="Z770" s="18">
        <f t="shared" si="93"/>
        <v>745</v>
      </c>
      <c r="AA770" s="19">
        <f t="shared" si="91"/>
        <v>9.933333333333454</v>
      </c>
      <c r="AB770" s="19">
        <f t="shared" si="88"/>
        <v>4.142225509232851</v>
      </c>
      <c r="AC770" s="19">
        <f t="shared" si="89"/>
        <v>-2.9191834480841248</v>
      </c>
      <c r="AD770" s="17">
        <f t="shared" si="92"/>
        <v>0.0032188815658669187</v>
      </c>
      <c r="AE770" s="19">
        <f t="shared" si="94"/>
        <v>2.079300888755459</v>
      </c>
      <c r="AF770" s="23">
        <f t="shared" si="90"/>
        <v>0</v>
      </c>
    </row>
    <row r="771" spans="26:32" ht="18" customHeight="1">
      <c r="Z771" s="18">
        <f t="shared" si="93"/>
        <v>746</v>
      </c>
      <c r="AA771" s="19">
        <f t="shared" si="91"/>
        <v>9.946666666666788</v>
      </c>
      <c r="AB771" s="19">
        <f t="shared" si="88"/>
        <v>4.1343353229781625</v>
      </c>
      <c r="AC771" s="19">
        <f t="shared" si="89"/>
        <v>-2.9155894987733855</v>
      </c>
      <c r="AD771" s="17">
        <f t="shared" si="92"/>
        <v>0.003225024651297197</v>
      </c>
      <c r="AE771" s="19">
        <f t="shared" si="94"/>
        <v>2.082525913406756</v>
      </c>
      <c r="AF771" s="23">
        <f t="shared" si="90"/>
        <v>0</v>
      </c>
    </row>
    <row r="772" spans="26:32" ht="18" customHeight="1">
      <c r="Z772" s="18">
        <f t="shared" si="93"/>
        <v>747</v>
      </c>
      <c r="AA772" s="19">
        <f t="shared" si="91"/>
        <v>9.960000000000122</v>
      </c>
      <c r="AB772" s="19">
        <f t="shared" si="88"/>
        <v>4.126427429515651</v>
      </c>
      <c r="AC772" s="19">
        <f t="shared" si="89"/>
        <v>-2.9119716258578645</v>
      </c>
      <c r="AD772" s="17">
        <f t="shared" si="92"/>
        <v>0.003231205094741813</v>
      </c>
      <c r="AE772" s="19">
        <f t="shared" si="94"/>
        <v>2.0857571185014976</v>
      </c>
      <c r="AF772" s="23">
        <f t="shared" si="90"/>
        <v>0</v>
      </c>
    </row>
    <row r="773" spans="26:32" ht="18" customHeight="1">
      <c r="Z773" s="18">
        <f t="shared" si="93"/>
        <v>748</v>
      </c>
      <c r="AA773" s="19">
        <f t="shared" si="91"/>
        <v>9.973333333333455</v>
      </c>
      <c r="AB773" s="19">
        <f t="shared" si="88"/>
        <v>4.11850174121673</v>
      </c>
      <c r="AC773" s="19">
        <f t="shared" si="89"/>
        <v>-2.9083297725819217</v>
      </c>
      <c r="AD773" s="17">
        <f t="shared" si="92"/>
        <v>0.00323742325999218</v>
      </c>
      <c r="AE773" s="19">
        <f t="shared" si="94"/>
        <v>2.08899454176149</v>
      </c>
      <c r="AF773" s="23">
        <f t="shared" si="90"/>
        <v>0</v>
      </c>
    </row>
    <row r="774" spans="26:32" ht="18" customHeight="1">
      <c r="Z774" s="18">
        <f t="shared" si="93"/>
        <v>749</v>
      </c>
      <c r="AA774" s="19">
        <f t="shared" si="91"/>
        <v>9.986666666666789</v>
      </c>
      <c r="AB774" s="19">
        <f t="shared" si="88"/>
        <v>4.110558169412875</v>
      </c>
      <c r="AC774" s="19">
        <f t="shared" si="89"/>
        <v>-2.904663881321701</v>
      </c>
      <c r="AD774" s="17">
        <f t="shared" si="92"/>
        <v>0.0032436795159713747</v>
      </c>
      <c r="AE774" s="19">
        <f t="shared" si="94"/>
        <v>2.0922382212774613</v>
      </c>
      <c r="AF774" s="23">
        <f t="shared" si="90"/>
        <v>0</v>
      </c>
    </row>
    <row r="775" spans="26:32" ht="18" customHeight="1">
      <c r="Z775" s="18">
        <f t="shared" si="93"/>
        <v>750</v>
      </c>
      <c r="AA775" s="19">
        <f t="shared" si="91"/>
        <v>10.000000000000123</v>
      </c>
      <c r="AB775" s="19">
        <f t="shared" si="88"/>
        <v>4.102596624382922</v>
      </c>
      <c r="AC775" s="19">
        <f t="shared" si="89"/>
        <v>-2.9009738935742218</v>
      </c>
      <c r="AD775" s="17">
        <f t="shared" si="92"/>
        <v>0.0032499742368258836</v>
      </c>
      <c r="AE775" s="19">
        <f t="shared" si="94"/>
        <v>2.095488195514287</v>
      </c>
      <c r="AF775" s="23">
        <f t="shared" si="90"/>
        <v>0</v>
      </c>
    </row>
    <row r="776" spans="26:32" ht="18" customHeight="1">
      <c r="Z776" s="18">
        <f t="shared" si="93"/>
        <v>751</v>
      </c>
      <c r="AA776" s="19">
        <f t="shared" si="91"/>
        <v>10.013333333333456</v>
      </c>
      <c r="AB776" s="19">
        <f t="shared" si="88"/>
        <v>4.094617015340041</v>
      </c>
      <c r="AC776" s="19">
        <f t="shared" si="89"/>
        <v>-2.8972597499462056</v>
      </c>
      <c r="AD776" s="17">
        <f t="shared" si="92"/>
        <v>0.0032563078020194417</v>
      </c>
      <c r="AE776" s="19">
        <f t="shared" si="94"/>
        <v>2.0987445033163064</v>
      </c>
      <c r="AF776" s="23">
        <f t="shared" si="90"/>
        <v>0</v>
      </c>
    </row>
    <row r="777" spans="26:32" ht="18" customHeight="1">
      <c r="Z777" s="18">
        <f t="shared" si="93"/>
        <v>752</v>
      </c>
      <c r="AA777" s="19">
        <f t="shared" si="91"/>
        <v>10.02666666666679</v>
      </c>
      <c r="AB777" s="19">
        <f t="shared" si="88"/>
        <v>4.086619250418516</v>
      </c>
      <c r="AC777" s="19">
        <f t="shared" si="89"/>
        <v>-2.8935213901427588</v>
      </c>
      <c r="AD777" s="17">
        <f t="shared" si="92"/>
        <v>0.0032626805964289063</v>
      </c>
      <c r="AE777" s="19">
        <f t="shared" si="94"/>
        <v>2.102007183912735</v>
      </c>
      <c r="AF777" s="23">
        <f t="shared" si="90"/>
        <v>0</v>
      </c>
    </row>
    <row r="778" spans="26:32" ht="18" customHeight="1">
      <c r="Z778" s="18">
        <f t="shared" si="93"/>
        <v>753</v>
      </c>
      <c r="AA778" s="19">
        <f t="shared" si="91"/>
        <v>10.040000000000123</v>
      </c>
      <c r="AB778" s="19">
        <f t="shared" si="88"/>
        <v>4.078603236660223</v>
      </c>
      <c r="AC778" s="19">
        <f t="shared" si="89"/>
        <v>-2.8897587529558004</v>
      </c>
      <c r="AD778" s="17">
        <f t="shared" si="92"/>
        <v>0.003269093010442314</v>
      </c>
      <c r="AE778" s="19">
        <f t="shared" si="94"/>
        <v>2.1052762769231776</v>
      </c>
      <c r="AF778" s="23">
        <f t="shared" si="90"/>
        <v>0</v>
      </c>
    </row>
    <row r="779" spans="26:32" ht="18" customHeight="1">
      <c r="Z779" s="18">
        <f t="shared" si="93"/>
        <v>754</v>
      </c>
      <c r="AA779" s="19">
        <f t="shared" si="91"/>
        <v>10.053333333333457</v>
      </c>
      <c r="AB779" s="19">
        <f t="shared" si="88"/>
        <v>4.0705688800009</v>
      </c>
      <c r="AC779" s="19">
        <f t="shared" si="89"/>
        <v>-2.885971776252329</v>
      </c>
      <c r="AD779" s="17">
        <f t="shared" si="92"/>
        <v>0.0032755454400590772</v>
      </c>
      <c r="AE779" s="19">
        <f t="shared" si="94"/>
        <v>2.108551822363237</v>
      </c>
      <c r="AF779" s="23">
        <f t="shared" si="90"/>
        <v>0</v>
      </c>
    </row>
    <row r="780" spans="26:32" ht="18" customHeight="1">
      <c r="Z780" s="18">
        <f t="shared" si="93"/>
        <v>755</v>
      </c>
      <c r="AA780" s="19">
        <f t="shared" si="91"/>
        <v>10.06666666666679</v>
      </c>
      <c r="AB780" s="19">
        <f t="shared" si="88"/>
        <v>4.062516085256119</v>
      </c>
      <c r="AC780" s="19">
        <f t="shared" si="89"/>
        <v>-2.882160396962449</v>
      </c>
      <c r="AD780" s="17">
        <f t="shared" si="92"/>
        <v>0.0032820382869924664</v>
      </c>
      <c r="AE780" s="19">
        <f t="shared" si="94"/>
        <v>2.111833860650229</v>
      </c>
      <c r="AF780" s="23">
        <f t="shared" si="90"/>
        <v>0</v>
      </c>
    </row>
    <row r="781" spans="26:32" ht="18" customHeight="1">
      <c r="Z781" s="18">
        <f t="shared" si="93"/>
        <v>756</v>
      </c>
      <c r="AA781" s="19">
        <f t="shared" si="91"/>
        <v>10.080000000000124</v>
      </c>
      <c r="AB781" s="19">
        <f t="shared" si="88"/>
        <v>4.054444756106949</v>
      </c>
      <c r="AC781" s="19">
        <f t="shared" si="89"/>
        <v>-2.8783245510671547</v>
      </c>
      <c r="AD781" s="17">
        <f t="shared" si="92"/>
        <v>0.0032885719587744276</v>
      </c>
      <c r="AE781" s="19">
        <f t="shared" si="94"/>
        <v>2.1151224326090037</v>
      </c>
      <c r="AF781" s="23">
        <f t="shared" si="90"/>
        <v>0</v>
      </c>
    </row>
    <row r="782" spans="26:32" ht="18" customHeight="1">
      <c r="Z782" s="18">
        <f t="shared" si="93"/>
        <v>757</v>
      </c>
      <c r="AA782" s="19">
        <f t="shared" si="91"/>
        <v>10.093333333333458</v>
      </c>
      <c r="AB782" s="19">
        <f t="shared" si="88"/>
        <v>4.046354795085407</v>
      </c>
      <c r="AC782" s="19">
        <f t="shared" si="89"/>
        <v>-2.8744641735859346</v>
      </c>
      <c r="AD782" s="17">
        <f t="shared" si="92"/>
        <v>0.00329514686886272</v>
      </c>
      <c r="AE782" s="19">
        <f t="shared" si="94"/>
        <v>2.1184175794778666</v>
      </c>
      <c r="AF782" s="23">
        <f t="shared" si="90"/>
        <v>0</v>
      </c>
    </row>
    <row r="783" spans="26:32" ht="18" customHeight="1">
      <c r="Z783" s="18">
        <f t="shared" si="93"/>
        <v>758</v>
      </c>
      <c r="AA783" s="19">
        <f t="shared" si="91"/>
        <v>10.106666666666792</v>
      </c>
      <c r="AB783" s="19">
        <f t="shared" si="88"/>
        <v>4.03824610355959</v>
      </c>
      <c r="AC783" s="19">
        <f t="shared" si="89"/>
        <v>-2.870579198564123</v>
      </c>
      <c r="AD783" s="17">
        <f t="shared" si="92"/>
        <v>0.0033017634367505265</v>
      </c>
      <c r="AE783" s="19">
        <f t="shared" si="94"/>
        <v>2.1217193429146173</v>
      </c>
      <c r="AF783" s="23">
        <f t="shared" si="90"/>
        <v>0</v>
      </c>
    </row>
    <row r="784" spans="26:32" ht="18" customHeight="1">
      <c r="Z784" s="18">
        <f t="shared" si="93"/>
        <v>759</v>
      </c>
      <c r="AA784" s="19">
        <f t="shared" si="91"/>
        <v>10.120000000000125</v>
      </c>
      <c r="AB784" s="19">
        <f t="shared" si="88"/>
        <v>4.030118581718511</v>
      </c>
      <c r="AC784" s="19">
        <f t="shared" si="89"/>
        <v>-2.8666695590600155</v>
      </c>
      <c r="AD784" s="17">
        <f t="shared" si="92"/>
        <v>0.0033084220880785537</v>
      </c>
      <c r="AE784" s="19">
        <f t="shared" si="94"/>
        <v>2.1250277650026956</v>
      </c>
      <c r="AF784" s="23">
        <f t="shared" si="90"/>
        <v>0</v>
      </c>
    </row>
    <row r="785" spans="26:32" ht="18" customHeight="1">
      <c r="Z785" s="18">
        <f t="shared" si="93"/>
        <v>760</v>
      </c>
      <c r="AA785" s="19">
        <f t="shared" si="91"/>
        <v>10.133333333333459</v>
      </c>
      <c r="AB785" s="19">
        <f t="shared" si="88"/>
        <v>4.021972128556628</v>
      </c>
      <c r="AC785" s="19">
        <f t="shared" si="89"/>
        <v>-2.862735187131739</v>
      </c>
      <c r="AD785" s="17">
        <f t="shared" si="92"/>
        <v>0.003315123254749726</v>
      </c>
      <c r="AE785" s="19">
        <f t="shared" si="94"/>
        <v>2.1283428882574453</v>
      </c>
      <c r="AF785" s="23">
        <f t="shared" si="90"/>
        <v>0</v>
      </c>
    </row>
    <row r="786" spans="26:32" ht="18" customHeight="1">
      <c r="Z786" s="18">
        <f t="shared" si="93"/>
        <v>761</v>
      </c>
      <c r="AA786" s="19">
        <f t="shared" si="91"/>
        <v>10.146666666666793</v>
      </c>
      <c r="AB786" s="19">
        <f t="shared" si="88"/>
        <v>4.0138066418581015</v>
      </c>
      <c r="AC786" s="19">
        <f t="shared" si="89"/>
        <v>-2.8587760138238916</v>
      </c>
      <c r="AD786" s="17">
        <f t="shared" si="92"/>
        <v>0.0033218673750464887</v>
      </c>
      <c r="AE786" s="19">
        <f t="shared" si="94"/>
        <v>2.131664755632492</v>
      </c>
      <c r="AF786" s="23">
        <f t="shared" si="90"/>
        <v>0</v>
      </c>
    </row>
    <row r="787" spans="26:32" ht="18" customHeight="1">
      <c r="Z787" s="18">
        <f t="shared" si="93"/>
        <v>762</v>
      </c>
      <c r="AA787" s="19">
        <f t="shared" si="91"/>
        <v>10.160000000000126</v>
      </c>
      <c r="AB787" s="19">
        <f t="shared" si="88"/>
        <v>4.00562201818071</v>
      </c>
      <c r="AC787" s="19">
        <f t="shared" si="89"/>
        <v>-2.8547919691539234</v>
      </c>
      <c r="AD787" s="17">
        <f t="shared" si="92"/>
        <v>0.0033286548937508393</v>
      </c>
      <c r="AE787" s="19">
        <f t="shared" si="94"/>
        <v>2.134993410526243</v>
      </c>
      <c r="AF787" s="23">
        <f t="shared" si="90"/>
        <v>0</v>
      </c>
    </row>
    <row r="788" spans="26:32" ht="18" customHeight="1">
      <c r="Z788" s="18">
        <f t="shared" si="93"/>
        <v>763</v>
      </c>
      <c r="AA788" s="19">
        <f t="shared" si="91"/>
        <v>10.17333333333346</v>
      </c>
      <c r="AB788" s="19">
        <f t="shared" si="88"/>
        <v>3.997418152839463</v>
      </c>
      <c r="AC788" s="19">
        <f t="shared" si="89"/>
        <v>-2.850782982098262</v>
      </c>
      <c r="AD788" s="17">
        <f t="shared" si="92"/>
        <v>0.0033354862622671446</v>
      </c>
      <c r="AE788" s="19">
        <f t="shared" si="94"/>
        <v>2.13832889678851</v>
      </c>
      <c r="AF788" s="23">
        <f t="shared" si="90"/>
        <v>0</v>
      </c>
    </row>
    <row r="789" spans="26:32" ht="18" customHeight="1">
      <c r="Z789" s="18">
        <f t="shared" si="93"/>
        <v>764</v>
      </c>
      <c r="AA789" s="19">
        <f t="shared" si="91"/>
        <v>10.186666666666794</v>
      </c>
      <c r="AB789" s="19">
        <f t="shared" si="88"/>
        <v>3.989194939889862</v>
      </c>
      <c r="AC789" s="19">
        <f t="shared" si="89"/>
        <v>-2.8467489805781563</v>
      </c>
      <c r="AD789" s="17">
        <f t="shared" si="92"/>
        <v>0.0033423619387478354</v>
      </c>
      <c r="AE789" s="19">
        <f t="shared" si="94"/>
        <v>2.141671258727258</v>
      </c>
      <c r="AF789" s="23">
        <f t="shared" si="90"/>
        <v>0</v>
      </c>
    </row>
    <row r="790" spans="26:32" ht="18" customHeight="1">
      <c r="Z790" s="18">
        <f t="shared" si="93"/>
        <v>765</v>
      </c>
      <c r="AA790" s="19">
        <f t="shared" si="91"/>
        <v>10.200000000000127</v>
      </c>
      <c r="AB790" s="19">
        <f t="shared" si="88"/>
        <v>3.980952272110845</v>
      </c>
      <c r="AC790" s="19">
        <f t="shared" si="89"/>
        <v>-2.8426898914452696</v>
      </c>
      <c r="AD790" s="17">
        <f t="shared" si="92"/>
        <v>0.0033492823882220316</v>
      </c>
      <c r="AE790" s="19">
        <f t="shared" si="94"/>
        <v>2.14502054111548</v>
      </c>
      <c r="AF790" s="23">
        <f t="shared" si="90"/>
        <v>0</v>
      </c>
    </row>
    <row r="791" spans="26:32" ht="18" customHeight="1">
      <c r="Z791" s="18">
        <f t="shared" si="93"/>
        <v>766</v>
      </c>
      <c r="AA791" s="19">
        <f t="shared" si="91"/>
        <v>10.21333333333346</v>
      </c>
      <c r="AB791" s="19">
        <f t="shared" si="88"/>
        <v>3.972690040987416</v>
      </c>
      <c r="AC791" s="19">
        <f t="shared" si="89"/>
        <v>-2.8386056404670095</v>
      </c>
      <c r="AD791" s="17">
        <f t="shared" si="92"/>
        <v>0.003356248082727169</v>
      </c>
      <c r="AE791" s="19">
        <f t="shared" si="94"/>
        <v>2.1483767891982075</v>
      </c>
      <c r="AF791" s="23">
        <f t="shared" si="90"/>
        <v>0</v>
      </c>
    </row>
    <row r="792" spans="26:32" ht="18" customHeight="1">
      <c r="Z792" s="18">
        <f t="shared" si="93"/>
        <v>767</v>
      </c>
      <c r="AA792" s="19">
        <f t="shared" si="91"/>
        <v>10.226666666666794</v>
      </c>
      <c r="AB792" s="19">
        <f t="shared" si="88"/>
        <v>3.9644081366928825</v>
      </c>
      <c r="AC792" s="19">
        <f t="shared" si="89"/>
        <v>-2.8344961523115506</v>
      </c>
      <c r="AD792" s="17">
        <f t="shared" si="92"/>
        <v>0.0033632595014437714</v>
      </c>
      <c r="AE792" s="19">
        <f t="shared" si="94"/>
        <v>2.151740048699651</v>
      </c>
      <c r="AF792" s="23">
        <f t="shared" si="90"/>
        <v>0</v>
      </c>
    </row>
    <row r="793" spans="26:32" ht="18" customHeight="1">
      <c r="Z793" s="18">
        <f t="shared" si="93"/>
        <v>768</v>
      </c>
      <c r="AA793" s="19">
        <f t="shared" si="91"/>
        <v>10.240000000000128</v>
      </c>
      <c r="AB793" s="19">
        <f aca="true" t="shared" si="95" ref="AB793:AB856">SQRT(2*g*(2*d+AA793-2*SQRT(AA793^2+d^2))*(AA793^2+d^2)/(3*AA793^2+d^2))</f>
        <v>3.9561064480707353</v>
      </c>
      <c r="AC793" s="19">
        <f aca="true" t="shared" si="96" ref="AC793:AC856">-AB793*AA793/SQRT(AA793^2+d^2)</f>
        <v>-2.8303613505325647</v>
      </c>
      <c r="AD793" s="17">
        <f t="shared" si="92"/>
        <v>0.003370317130833415</v>
      </c>
      <c r="AE793" s="19">
        <f t="shared" si="94"/>
        <v>2.1551103658304847</v>
      </c>
      <c r="AF793" s="23">
        <f aca="true" t="shared" si="97" ref="AF793:AF856">IF(čas&gt;=AE793,AA793,0)</f>
        <v>0</v>
      </c>
    </row>
    <row r="794" spans="26:32" ht="18" customHeight="1">
      <c r="Z794" s="18">
        <f t="shared" si="93"/>
        <v>769</v>
      </c>
      <c r="AA794" s="19">
        <f aca="true" t="shared" si="98" ref="AA794:AA857">AA793+AA$21</f>
        <v>10.253333333333462</v>
      </c>
      <c r="AB794" s="19">
        <f t="shared" si="95"/>
        <v>3.9477848626161802</v>
      </c>
      <c r="AC794" s="19">
        <f t="shared" si="96"/>
        <v>-2.8262011575536663</v>
      </c>
      <c r="AD794" s="17">
        <f aca="true" t="shared" si="99" ref="AD794:AD857">AA$21/AB794</f>
        <v>0.0033774214647799704</v>
      </c>
      <c r="AE794" s="19">
        <f t="shared" si="94"/>
        <v>2.1584877872952646</v>
      </c>
      <c r="AF794" s="23">
        <f t="shared" si="97"/>
        <v>0</v>
      </c>
    </row>
    <row r="795" spans="26:32" ht="18" customHeight="1">
      <c r="Z795" s="18">
        <f aca="true" t="shared" si="100" ref="Z795:Z858">Z794+1</f>
        <v>770</v>
      </c>
      <c r="AA795" s="19">
        <f t="shared" si="98"/>
        <v>10.266666666666795</v>
      </c>
      <c r="AB795" s="19">
        <f t="shared" si="95"/>
        <v>3.939443266457312</v>
      </c>
      <c r="AC795" s="19">
        <f t="shared" si="96"/>
        <v>-2.822015494652574</v>
      </c>
      <c r="AD795" s="17">
        <f t="shared" si="99"/>
        <v>0.0033845730047341997</v>
      </c>
      <c r="AE795" s="19">
        <f aca="true" t="shared" si="101" ref="AE795:AE858">AE794+AD795</f>
        <v>2.161872360299999</v>
      </c>
      <c r="AF795" s="23">
        <f t="shared" si="97"/>
        <v>0</v>
      </c>
    </row>
    <row r="796" spans="26:32" ht="18" customHeight="1">
      <c r="Z796" s="18">
        <f t="shared" si="100"/>
        <v>771</v>
      </c>
      <c r="AA796" s="19">
        <f t="shared" si="98"/>
        <v>10.280000000000129</v>
      </c>
      <c r="AB796" s="19">
        <f t="shared" si="95"/>
        <v>3.931081544335877</v>
      </c>
      <c r="AC796" s="19">
        <f t="shared" si="96"/>
        <v>-2.8178042819449356</v>
      </c>
      <c r="AD796" s="17">
        <f t="shared" si="99"/>
        <v>0.0033917722598618564</v>
      </c>
      <c r="AE796" s="19">
        <f t="shared" si="101"/>
        <v>2.165264132559861</v>
      </c>
      <c r="AF796" s="23">
        <f t="shared" si="97"/>
        <v>0</v>
      </c>
    </row>
    <row r="797" spans="26:32" ht="18" customHeight="1">
      <c r="Z797" s="18">
        <f t="shared" si="100"/>
        <v>772</v>
      </c>
      <c r="AA797" s="19">
        <f t="shared" si="98"/>
        <v>10.293333333333463</v>
      </c>
      <c r="AB797" s="19">
        <f t="shared" si="95"/>
        <v>3.922699579587621</v>
      </c>
      <c r="AC797" s="19">
        <f t="shared" si="96"/>
        <v>-2.8135674383678206</v>
      </c>
      <c r="AD797" s="17">
        <f t="shared" si="99"/>
        <v>0.0033990197471953786</v>
      </c>
      <c r="AE797" s="19">
        <f t="shared" si="101"/>
        <v>2.1686631523070563</v>
      </c>
      <c r="AF797" s="23">
        <f t="shared" si="97"/>
        <v>0</v>
      </c>
    </row>
    <row r="798" spans="26:32" ht="18" customHeight="1">
      <c r="Z798" s="18">
        <f t="shared" si="100"/>
        <v>773</v>
      </c>
      <c r="AA798" s="19">
        <f t="shared" si="98"/>
        <v>10.306666666666796</v>
      </c>
      <c r="AB798" s="19">
        <f t="shared" si="95"/>
        <v>3.9142972541223027</v>
      </c>
      <c r="AC798" s="19">
        <f t="shared" si="96"/>
        <v>-2.809304881662941</v>
      </c>
      <c r="AD798" s="17">
        <f t="shared" si="99"/>
        <v>0.003406315991789195</v>
      </c>
      <c r="AE798" s="19">
        <f t="shared" si="101"/>
        <v>2.1720694682988455</v>
      </c>
      <c r="AF798" s="23">
        <f t="shared" si="97"/>
        <v>0</v>
      </c>
    </row>
    <row r="799" spans="26:32" ht="18" customHeight="1">
      <c r="Z799" s="18">
        <f t="shared" si="100"/>
        <v>774</v>
      </c>
      <c r="AA799" s="19">
        <f t="shared" si="98"/>
        <v>10.32000000000013</v>
      </c>
      <c r="AB799" s="19">
        <f t="shared" si="95"/>
        <v>3.905874448403225</v>
      </c>
      <c r="AC799" s="19">
        <f t="shared" si="96"/>
        <v>-2.805016528359479</v>
      </c>
      <c r="AD799" s="17">
        <f t="shared" si="99"/>
        <v>0.0034136615268788744</v>
      </c>
      <c r="AE799" s="19">
        <f t="shared" si="101"/>
        <v>2.1754831298257242</v>
      </c>
      <c r="AF799" s="23">
        <f t="shared" si="97"/>
        <v>0</v>
      </c>
    </row>
    <row r="800" spans="26:32" ht="18" customHeight="1">
      <c r="Z800" s="18">
        <f t="shared" si="100"/>
        <v>775</v>
      </c>
      <c r="AA800" s="19">
        <f t="shared" si="98"/>
        <v>10.333333333333464</v>
      </c>
      <c r="AB800" s="19">
        <f t="shared" si="95"/>
        <v>3.8974310414264095</v>
      </c>
      <c r="AC800" s="19">
        <f t="shared" si="96"/>
        <v>-2.8007022937566295</v>
      </c>
      <c r="AD800" s="17">
        <f t="shared" si="99"/>
        <v>0.00342105689404411</v>
      </c>
      <c r="AE800" s="19">
        <f t="shared" si="101"/>
        <v>2.1789041867197683</v>
      </c>
      <c r="AF800" s="23">
        <f t="shared" si="97"/>
        <v>0</v>
      </c>
    </row>
    <row r="801" spans="26:32" ht="18" customHeight="1">
      <c r="Z801" s="18">
        <f t="shared" si="100"/>
        <v>776</v>
      </c>
      <c r="AA801" s="19">
        <f t="shared" si="98"/>
        <v>10.346666666666797</v>
      </c>
      <c r="AB801" s="19">
        <f t="shared" si="95"/>
        <v>3.8889669106992644</v>
      </c>
      <c r="AC801" s="19">
        <f t="shared" si="96"/>
        <v>-2.7963620919057317</v>
      </c>
      <c r="AD801" s="17">
        <f t="shared" si="99"/>
        <v>0.003428502643375771</v>
      </c>
      <c r="AE801" s="19">
        <f t="shared" si="101"/>
        <v>2.182332689363144</v>
      </c>
      <c r="AF801" s="23">
        <f t="shared" si="97"/>
        <v>0</v>
      </c>
    </row>
    <row r="802" spans="26:32" ht="18" customHeight="1">
      <c r="Z802" s="18">
        <f t="shared" si="100"/>
        <v>777</v>
      </c>
      <c r="AA802" s="19">
        <f t="shared" si="98"/>
        <v>10.36000000000013</v>
      </c>
      <c r="AB802" s="19">
        <f t="shared" si="95"/>
        <v>3.8804819322188755</v>
      </c>
      <c r="AC802" s="19">
        <f t="shared" si="96"/>
        <v>-2.7919958355920946</v>
      </c>
      <c r="AD802" s="17">
        <f t="shared" si="99"/>
        <v>0.003435999333647014</v>
      </c>
      <c r="AE802" s="19">
        <f t="shared" si="101"/>
        <v>2.185768688696791</v>
      </c>
      <c r="AF802" s="23">
        <f t="shared" si="97"/>
        <v>0</v>
      </c>
    </row>
    <row r="803" spans="26:32" ht="18" customHeight="1">
      <c r="Z803" s="18">
        <f t="shared" si="100"/>
        <v>778</v>
      </c>
      <c r="AA803" s="19">
        <f t="shared" si="98"/>
        <v>10.373333333333465</v>
      </c>
      <c r="AB803" s="19">
        <f t="shared" si="95"/>
        <v>3.871975980449819</v>
      </c>
      <c r="AC803" s="19">
        <f t="shared" si="96"/>
        <v>-2.7876034363164335</v>
      </c>
      <c r="AD803" s="17">
        <f t="shared" si="99"/>
        <v>0.00344354753248866</v>
      </c>
      <c r="AE803" s="19">
        <f t="shared" si="101"/>
        <v>2.1892122362292796</v>
      </c>
      <c r="AF803" s="23">
        <f t="shared" si="97"/>
        <v>0</v>
      </c>
    </row>
    <row r="804" spans="26:32" ht="18" customHeight="1">
      <c r="Z804" s="18">
        <f t="shared" si="100"/>
        <v>779</v>
      </c>
      <c r="AA804" s="19">
        <f t="shared" si="98"/>
        <v>10.386666666666798</v>
      </c>
      <c r="AB804" s="19">
        <f t="shared" si="95"/>
        <v>3.863448928301508</v>
      </c>
      <c r="AC804" s="19">
        <f t="shared" si="96"/>
        <v>-2.7831848042759293</v>
      </c>
      <c r="AD804" s="17">
        <f t="shared" si="99"/>
        <v>0.003451147816568933</v>
      </c>
      <c r="AE804" s="19">
        <f t="shared" si="101"/>
        <v>2.1926633840458485</v>
      </c>
      <c r="AF804" s="23">
        <f t="shared" si="97"/>
        <v>0</v>
      </c>
    </row>
    <row r="805" spans="26:32" ht="18" customHeight="1">
      <c r="Z805" s="18">
        <f t="shared" si="100"/>
        <v>780</v>
      </c>
      <c r="AA805" s="19">
        <f t="shared" si="98"/>
        <v>10.400000000000132</v>
      </c>
      <c r="AB805" s="19">
        <f t="shared" si="95"/>
        <v>3.854900647105068</v>
      </c>
      <c r="AC805" s="19">
        <f t="shared" si="96"/>
        <v>-2.778739848344911</v>
      </c>
      <c r="AD805" s="17">
        <f t="shared" si="99"/>
        <v>0.0034588007717776923</v>
      </c>
      <c r="AE805" s="19">
        <f t="shared" si="101"/>
        <v>2.196122184817626</v>
      </c>
      <c r="AF805" s="23">
        <f t="shared" si="97"/>
        <v>0</v>
      </c>
    </row>
    <row r="806" spans="26:32" ht="18" customHeight="1">
      <c r="Z806" s="18">
        <f t="shared" si="100"/>
        <v>781</v>
      </c>
      <c r="AA806" s="19">
        <f t="shared" si="98"/>
        <v>10.413333333333465</v>
      </c>
      <c r="AB806" s="19">
        <f t="shared" si="95"/>
        <v>3.846331006589693</v>
      </c>
      <c r="AC806" s="19">
        <f t="shared" si="96"/>
        <v>-2.774268476055108</v>
      </c>
      <c r="AD806" s="17">
        <f t="shared" si="99"/>
        <v>0.003466506993415314</v>
      </c>
      <c r="AE806" s="19">
        <f t="shared" si="101"/>
        <v>2.199588691811041</v>
      </c>
      <c r="AF806" s="23">
        <f t="shared" si="97"/>
        <v>0</v>
      </c>
    </row>
    <row r="807" spans="26:32" ht="18" customHeight="1">
      <c r="Z807" s="18">
        <f t="shared" si="100"/>
        <v>782</v>
      </c>
      <c r="AA807" s="19">
        <f t="shared" si="98"/>
        <v>10.426666666666799</v>
      </c>
      <c r="AB807" s="19">
        <f t="shared" si="95"/>
        <v>3.837739874858589</v>
      </c>
      <c r="AC807" s="19">
        <f t="shared" si="96"/>
        <v>-2.769770593575573</v>
      </c>
      <c r="AD807" s="17">
        <f t="shared" si="99"/>
        <v>0.0034742670863862637</v>
      </c>
      <c r="AE807" s="19">
        <f t="shared" si="101"/>
        <v>2.2030629588974273</v>
      </c>
      <c r="AF807" s="23">
        <f t="shared" si="97"/>
        <v>0</v>
      </c>
    </row>
    <row r="808" spans="26:32" ht="18" customHeight="1">
      <c r="Z808" s="18">
        <f t="shared" si="100"/>
        <v>783</v>
      </c>
      <c r="AA808" s="19">
        <f t="shared" si="98"/>
        <v>10.440000000000133</v>
      </c>
      <c r="AB808" s="19">
        <f t="shared" si="95"/>
        <v>3.8291271183643016</v>
      </c>
      <c r="AC808" s="19">
        <f t="shared" si="96"/>
        <v>-2.765246105692105</v>
      </c>
      <c r="AD808" s="17">
        <f t="shared" si="99"/>
        <v>0.0034820816653976664</v>
      </c>
      <c r="AE808" s="19">
        <f t="shared" si="101"/>
        <v>2.206545040562825</v>
      </c>
      <c r="AF808" s="23">
        <f t="shared" si="97"/>
        <v>0</v>
      </c>
    </row>
    <row r="809" spans="26:32" ht="18" customHeight="1">
      <c r="Z809" s="18">
        <f t="shared" si="100"/>
        <v>784</v>
      </c>
      <c r="AA809" s="19">
        <f t="shared" si="98"/>
        <v>10.453333333333466</v>
      </c>
      <c r="AB809" s="19">
        <f t="shared" si="95"/>
        <v>3.820492601883577</v>
      </c>
      <c r="AC809" s="19">
        <f t="shared" si="96"/>
        <v>-2.760694915786295</v>
      </c>
      <c r="AD809" s="17">
        <f t="shared" si="99"/>
        <v>0.003489951355162877</v>
      </c>
      <c r="AE809" s="19">
        <f t="shared" si="101"/>
        <v>2.2100349919179876</v>
      </c>
      <c r="AF809" s="23">
        <f t="shared" si="97"/>
        <v>0</v>
      </c>
    </row>
    <row r="810" spans="26:32" ht="18" customHeight="1">
      <c r="Z810" s="18">
        <f t="shared" si="100"/>
        <v>785</v>
      </c>
      <c r="AA810" s="19">
        <f t="shared" si="98"/>
        <v>10.4666666666668</v>
      </c>
      <c r="AB810" s="19">
        <f t="shared" si="95"/>
        <v>3.811836188491664</v>
      </c>
      <c r="AC810" s="19">
        <f t="shared" si="96"/>
        <v>-2.7561169258141125</v>
      </c>
      <c r="AD810" s="17">
        <f t="shared" si="99"/>
        <v>0.0034978767906102774</v>
      </c>
      <c r="AE810" s="19">
        <f t="shared" si="101"/>
        <v>2.213532868708598</v>
      </c>
      <c r="AF810" s="23">
        <f t="shared" si="97"/>
        <v>0</v>
      </c>
    </row>
    <row r="811" spans="26:32" ht="18" customHeight="1">
      <c r="Z811" s="18">
        <f t="shared" si="100"/>
        <v>786</v>
      </c>
      <c r="AA811" s="19">
        <f t="shared" si="98"/>
        <v>10.480000000000134</v>
      </c>
      <c r="AB811" s="19">
        <f t="shared" si="95"/>
        <v>3.8031577395361085</v>
      </c>
      <c r="AC811" s="19">
        <f t="shared" si="96"/>
        <v>-2.7515120362840846</v>
      </c>
      <c r="AD811" s="17">
        <f t="shared" si="99"/>
        <v>0.0035058586170974</v>
      </c>
      <c r="AE811" s="19">
        <f t="shared" si="101"/>
        <v>2.2170387273256953</v>
      </c>
      <c r="AF811" s="23">
        <f t="shared" si="97"/>
        <v>0</v>
      </c>
    </row>
    <row r="812" spans="26:32" ht="18" customHeight="1">
      <c r="Z812" s="18">
        <f t="shared" si="100"/>
        <v>787</v>
      </c>
      <c r="AA812" s="19">
        <f t="shared" si="98"/>
        <v>10.493333333333467</v>
      </c>
      <c r="AB812" s="19">
        <f t="shared" si="95"/>
        <v>3.794457114609905</v>
      </c>
      <c r="AC812" s="19">
        <f t="shared" si="96"/>
        <v>-2.746880146234952</v>
      </c>
      <c r="AD812" s="17">
        <f t="shared" si="99"/>
        <v>0.0035138974906306427</v>
      </c>
      <c r="AE812" s="19">
        <f t="shared" si="101"/>
        <v>2.220552624816326</v>
      </c>
      <c r="AF812" s="23">
        <f t="shared" si="97"/>
        <v>0</v>
      </c>
    </row>
    <row r="813" spans="26:32" ht="18" customHeight="1">
      <c r="Z813" s="18">
        <f t="shared" si="100"/>
        <v>788</v>
      </c>
      <c r="AA813" s="19">
        <f t="shared" si="98"/>
        <v>10.506666666666801</v>
      </c>
      <c r="AB813" s="19">
        <f t="shared" si="95"/>
        <v>3.785734171524126</v>
      </c>
      <c r="AC813" s="19">
        <f t="shared" si="96"/>
        <v>-2.7422211532129017</v>
      </c>
      <c r="AD813" s="17">
        <f t="shared" si="99"/>
        <v>0.0035219940780906365</v>
      </c>
      <c r="AE813" s="19">
        <f t="shared" si="101"/>
        <v>2.2240746188944165</v>
      </c>
      <c r="AF813" s="23">
        <f t="shared" si="97"/>
        <v>0</v>
      </c>
    </row>
    <row r="814" spans="26:32" ht="18" customHeight="1">
      <c r="Z814" s="18">
        <f t="shared" si="100"/>
        <v>789</v>
      </c>
      <c r="AA814" s="19">
        <f t="shared" si="98"/>
        <v>10.520000000000135</v>
      </c>
      <c r="AB814" s="19">
        <f t="shared" si="95"/>
        <v>3.7769887662799313</v>
      </c>
      <c r="AC814" s="19">
        <f t="shared" si="96"/>
        <v>-2.7375349532482933</v>
      </c>
      <c r="AD814" s="17">
        <f t="shared" si="99"/>
        <v>0.003530149057463502</v>
      </c>
      <c r="AE814" s="19">
        <f t="shared" si="101"/>
        <v>2.22760476795188</v>
      </c>
      <c r="AF814" s="23">
        <f t="shared" si="97"/>
        <v>0</v>
      </c>
    </row>
    <row r="815" spans="26:32" ht="18" customHeight="1">
      <c r="Z815" s="18">
        <f t="shared" si="100"/>
        <v>790</v>
      </c>
      <c r="AA815" s="19">
        <f t="shared" si="98"/>
        <v>10.533333333333468</v>
      </c>
      <c r="AB815" s="19">
        <f t="shared" si="95"/>
        <v>3.7682207530399956</v>
      </c>
      <c r="AC815" s="19">
        <f t="shared" si="96"/>
        <v>-2.7328214408319162</v>
      </c>
      <c r="AD815" s="17">
        <f t="shared" si="99"/>
        <v>0.003538363118078134</v>
      </c>
      <c r="AE815" s="19">
        <f t="shared" si="101"/>
        <v>2.231143131069958</v>
      </c>
      <c r="AF815" s="23">
        <f t="shared" si="97"/>
        <v>0</v>
      </c>
    </row>
    <row r="816" spans="26:32" ht="18" customHeight="1">
      <c r="Z816" s="18">
        <f t="shared" si="100"/>
        <v>791</v>
      </c>
      <c r="AA816" s="19">
        <f t="shared" si="98"/>
        <v>10.546666666666802</v>
      </c>
      <c r="AB816" s="19">
        <f t="shared" si="95"/>
        <v>3.759429984099263</v>
      </c>
      <c r="AC816" s="19">
        <f t="shared" si="96"/>
        <v>-2.7280805088906956</v>
      </c>
      <c r="AD816" s="17">
        <f t="shared" si="99"/>
        <v>0.0035466369608497766</v>
      </c>
      <c r="AE816" s="19">
        <f t="shared" si="101"/>
        <v>2.2346897680308078</v>
      </c>
      <c r="AF816" s="23">
        <f t="shared" si="97"/>
        <v>0</v>
      </c>
    </row>
    <row r="817" spans="26:32" ht="18" customHeight="1">
      <c r="Z817" s="18">
        <f t="shared" si="100"/>
        <v>792</v>
      </c>
      <c r="AA817" s="19">
        <f t="shared" si="98"/>
        <v>10.560000000000136</v>
      </c>
      <c r="AB817" s="19">
        <f t="shared" si="95"/>
        <v>3.750616309855099</v>
      </c>
      <c r="AC817" s="19">
        <f t="shared" si="96"/>
        <v>-2.723312048762916</v>
      </c>
      <c r="AD817" s="17">
        <f t="shared" si="99"/>
        <v>0.0035549712985299886</v>
      </c>
      <c r="AE817" s="19">
        <f t="shared" si="101"/>
        <v>2.2382447393293377</v>
      </c>
      <c r="AF817" s="23">
        <f t="shared" si="97"/>
        <v>0</v>
      </c>
    </row>
    <row r="818" spans="26:32" ht="18" customHeight="1">
      <c r="Z818" s="18">
        <f t="shared" si="100"/>
        <v>793</v>
      </c>
      <c r="AA818" s="19">
        <f t="shared" si="98"/>
        <v>10.57333333333347</v>
      </c>
      <c r="AB818" s="19">
        <f t="shared" si="95"/>
        <v>3.741779578776741</v>
      </c>
      <c r="AC818" s="19">
        <f t="shared" si="96"/>
        <v>-2.718515950172864</v>
      </c>
      <c r="AD818" s="17">
        <f t="shared" si="99"/>
        <v>0.0035633668559632943</v>
      </c>
      <c r="AE818" s="19">
        <f t="shared" si="101"/>
        <v>2.241808106185301</v>
      </c>
      <c r="AF818" s="23">
        <f t="shared" si="97"/>
        <v>0</v>
      </c>
    </row>
    <row r="819" spans="26:32" ht="18" customHeight="1">
      <c r="Z819" s="18">
        <f t="shared" si="100"/>
        <v>794</v>
      </c>
      <c r="AA819" s="19">
        <f t="shared" si="98"/>
        <v>10.586666666666803</v>
      </c>
      <c r="AB819" s="19">
        <f t="shared" si="95"/>
        <v>3.7329196373741427</v>
      </c>
      <c r="AC819" s="19">
        <f t="shared" si="96"/>
        <v>-2.7136921012049897</v>
      </c>
      <c r="AD819" s="17">
        <f t="shared" si="99"/>
        <v>0.0035718243703506125</v>
      </c>
      <c r="AE819" s="19">
        <f t="shared" si="101"/>
        <v>2.2453799305556514</v>
      </c>
      <c r="AF819" s="23">
        <f t="shared" si="97"/>
        <v>0</v>
      </c>
    </row>
    <row r="820" spans="26:32" ht="18" customHeight="1">
      <c r="Z820" s="18">
        <f t="shared" si="100"/>
        <v>795</v>
      </c>
      <c r="AA820" s="19">
        <f t="shared" si="98"/>
        <v>10.600000000000136</v>
      </c>
      <c r="AB820" s="19">
        <f t="shared" si="95"/>
        <v>3.7240363301660437</v>
      </c>
      <c r="AC820" s="19">
        <f t="shared" si="96"/>
        <v>-2.7088403882774297</v>
      </c>
      <c r="AD820" s="17">
        <f t="shared" si="99"/>
        <v>0.0035803445915198254</v>
      </c>
      <c r="AE820" s="19">
        <f t="shared" si="101"/>
        <v>2.248960275147171</v>
      </c>
      <c r="AF820" s="23">
        <f t="shared" si="97"/>
        <v>0</v>
      </c>
    </row>
    <row r="821" spans="26:32" ht="18" customHeight="1">
      <c r="Z821" s="18">
        <f t="shared" si="100"/>
        <v>796</v>
      </c>
      <c r="AA821" s="19">
        <f t="shared" si="98"/>
        <v>10.61333333333347</v>
      </c>
      <c r="AB821" s="19">
        <f t="shared" si="95"/>
        <v>3.7151294996473654</v>
      </c>
      <c r="AC821" s="19">
        <f t="shared" si="96"/>
        <v>-2.7039606961149865</v>
      </c>
      <c r="AD821" s="17">
        <f t="shared" si="99"/>
        <v>0.0035889282822035985</v>
      </c>
      <c r="AE821" s="19">
        <f t="shared" si="101"/>
        <v>2.252549203429375</v>
      </c>
      <c r="AF821" s="23">
        <f t="shared" si="97"/>
        <v>0</v>
      </c>
    </row>
    <row r="822" spans="26:32" ht="18" customHeight="1">
      <c r="Z822" s="18">
        <f t="shared" si="100"/>
        <v>797</v>
      </c>
      <c r="AA822" s="19">
        <f t="shared" si="98"/>
        <v>10.626666666666804</v>
      </c>
      <c r="AB822" s="19">
        <f t="shared" si="95"/>
        <v>3.7061989862558535</v>
      </c>
      <c r="AC822" s="19">
        <f t="shared" si="96"/>
        <v>-2.6990529077214975</v>
      </c>
      <c r="AD822" s="17">
        <f t="shared" si="99"/>
        <v>0.003597576218324744</v>
      </c>
      <c r="AE822" s="19">
        <f t="shared" si="101"/>
        <v>2.2561467796476995</v>
      </c>
      <c r="AF822" s="23">
        <f t="shared" si="97"/>
        <v>0</v>
      </c>
    </row>
    <row r="823" spans="26:32" ht="18" customHeight="1">
      <c r="Z823" s="18">
        <f t="shared" si="100"/>
        <v>798</v>
      </c>
      <c r="AA823" s="19">
        <f t="shared" si="98"/>
        <v>10.640000000000137</v>
      </c>
      <c r="AB823" s="19">
        <f t="shared" si="95"/>
        <v>3.6972446283380274</v>
      </c>
      <c r="AC823" s="19">
        <f t="shared" si="96"/>
        <v>-2.6941169043516298</v>
      </c>
      <c r="AD823" s="17">
        <f t="shared" si="99"/>
        <v>0.003606289189289292</v>
      </c>
      <c r="AE823" s="19">
        <f t="shared" si="101"/>
        <v>2.259753068836989</v>
      </c>
      <c r="AF823" s="23">
        <f t="shared" si="97"/>
        <v>0</v>
      </c>
    </row>
    <row r="824" spans="26:32" ht="18" customHeight="1">
      <c r="Z824" s="18">
        <f t="shared" si="100"/>
        <v>799</v>
      </c>
      <c r="AA824" s="19">
        <f t="shared" si="98"/>
        <v>10.653333333333471</v>
      </c>
      <c r="AB824" s="19">
        <f t="shared" si="95"/>
        <v>3.688266262114268</v>
      </c>
      <c r="AC824" s="19">
        <f t="shared" si="96"/>
        <v>-2.689152565481989</v>
      </c>
      <c r="AD824" s="17">
        <f t="shared" si="99"/>
        <v>0.003615067998287659</v>
      </c>
      <c r="AE824" s="19">
        <f t="shared" si="101"/>
        <v>2.2633681368352767</v>
      </c>
      <c r="AF824" s="23">
        <f t="shared" si="97"/>
        <v>0</v>
      </c>
    </row>
    <row r="825" spans="26:32" ht="18" customHeight="1">
      <c r="Z825" s="18">
        <f t="shared" si="100"/>
        <v>800</v>
      </c>
      <c r="AA825" s="19">
        <f t="shared" si="98"/>
        <v>10.666666666666805</v>
      </c>
      <c r="AB825" s="19">
        <f t="shared" si="95"/>
        <v>3.6792637216431596</v>
      </c>
      <c r="AC825" s="19">
        <f t="shared" si="96"/>
        <v>-2.6841597687816114</v>
      </c>
      <c r="AD825" s="17">
        <f t="shared" si="99"/>
        <v>0.003623913462604052</v>
      </c>
      <c r="AE825" s="19">
        <f t="shared" si="101"/>
        <v>2.2669920502978806</v>
      </c>
      <c r="AF825" s="23">
        <f t="shared" si="97"/>
        <v>0</v>
      </c>
    </row>
    <row r="826" spans="26:32" ht="18" customHeight="1">
      <c r="Z826" s="18">
        <f t="shared" si="100"/>
        <v>801</v>
      </c>
      <c r="AA826" s="19">
        <f t="shared" si="98"/>
        <v>10.680000000000138</v>
      </c>
      <c r="AB826" s="19">
        <f t="shared" si="95"/>
        <v>3.670236838785017</v>
      </c>
      <c r="AC826" s="19">
        <f t="shared" si="96"/>
        <v>-2.6791383900817953</v>
      </c>
      <c r="AD826" s="17">
        <f t="shared" si="99"/>
        <v>0.003632826413934409</v>
      </c>
      <c r="AE826" s="19">
        <f t="shared" si="101"/>
        <v>2.270624876711815</v>
      </c>
      <c r="AF826" s="23">
        <f t="shared" si="97"/>
        <v>0</v>
      </c>
    </row>
    <row r="827" spans="26:32" ht="18" customHeight="1">
      <c r="Z827" s="18">
        <f t="shared" si="100"/>
        <v>802</v>
      </c>
      <c r="AA827" s="19">
        <f t="shared" si="98"/>
        <v>10.693333333333472</v>
      </c>
      <c r="AB827" s="19">
        <f t="shared" si="95"/>
        <v>3.661185443164578</v>
      </c>
      <c r="AC827" s="19">
        <f t="shared" si="96"/>
        <v>-2.674088303345255</v>
      </c>
      <c r="AD827" s="17">
        <f t="shared" si="99"/>
        <v>0.003641807698713166</v>
      </c>
      <c r="AE827" s="19">
        <f t="shared" si="101"/>
        <v>2.274266684410528</v>
      </c>
      <c r="AF827" s="23">
        <f t="shared" si="97"/>
        <v>0</v>
      </c>
    </row>
    <row r="828" spans="26:32" ht="18" customHeight="1">
      <c r="Z828" s="18">
        <f t="shared" si="100"/>
        <v>803</v>
      </c>
      <c r="AA828" s="19">
        <f t="shared" si="98"/>
        <v>10.706666666666806</v>
      </c>
      <c r="AB828" s="19">
        <f t="shared" si="95"/>
        <v>3.652109362132812</v>
      </c>
      <c r="AC828" s="19">
        <f t="shared" si="96"/>
        <v>-2.669009380634554</v>
      </c>
      <c r="AD828" s="17">
        <f t="shared" si="99"/>
        <v>0.0036508581784491633</v>
      </c>
      <c r="AE828" s="19">
        <f t="shared" si="101"/>
        <v>2.2779175425889773</v>
      </c>
      <c r="AF828" s="23">
        <f t="shared" si="97"/>
        <v>0</v>
      </c>
    </row>
    <row r="829" spans="26:32" ht="18" customHeight="1">
      <c r="Z829" s="18">
        <f t="shared" si="100"/>
        <v>804</v>
      </c>
      <c r="AA829" s="19">
        <f t="shared" si="98"/>
        <v>10.72000000000014</v>
      </c>
      <c r="AB829" s="19">
        <f t="shared" si="95"/>
        <v>3.6430084207278477</v>
      </c>
      <c r="AC829" s="19">
        <f t="shared" si="96"/>
        <v>-2.6639014920798245</v>
      </c>
      <c r="AD829" s="17">
        <f t="shared" si="99"/>
        <v>0.0036599787300709637</v>
      </c>
      <c r="AE829" s="19">
        <f t="shared" si="101"/>
        <v>2.2815775213190483</v>
      </c>
      <c r="AF829" s="23">
        <f t="shared" si="97"/>
        <v>0</v>
      </c>
    </row>
    <row r="830" spans="26:32" ht="18" customHeight="1">
      <c r="Z830" s="18">
        <f t="shared" si="100"/>
        <v>805</v>
      </c>
      <c r="AA830" s="19">
        <f t="shared" si="98"/>
        <v>10.733333333333473</v>
      </c>
      <c r="AB830" s="19">
        <f t="shared" si="95"/>
        <v>3.633882441635005</v>
      </c>
      <c r="AC830" s="19">
        <f t="shared" si="96"/>
        <v>-2.658764505845753</v>
      </c>
      <c r="AD830" s="17">
        <f t="shared" si="99"/>
        <v>0.0036691702462818866</v>
      </c>
      <c r="AE830" s="19">
        <f t="shared" si="101"/>
        <v>2.2852466915653302</v>
      </c>
      <c r="AF830" s="23">
        <f t="shared" si="97"/>
        <v>0</v>
      </c>
    </row>
    <row r="831" spans="26:32" ht="18" customHeight="1">
      <c r="Z831" s="18">
        <f t="shared" si="100"/>
        <v>806</v>
      </c>
      <c r="AA831" s="19">
        <f t="shared" si="98"/>
        <v>10.746666666666806</v>
      </c>
      <c r="AB831" s="19">
        <f t="shared" si="95"/>
        <v>3.6247312451458824</v>
      </c>
      <c r="AC831" s="19">
        <f t="shared" si="96"/>
        <v>-2.6535982880978035</v>
      </c>
      <c r="AD831" s="17">
        <f t="shared" si="99"/>
        <v>0.0036784336359251143</v>
      </c>
      <c r="AE831" s="19">
        <f t="shared" si="101"/>
        <v>2.2889251252012555</v>
      </c>
      <c r="AF831" s="23">
        <f t="shared" si="97"/>
        <v>0</v>
      </c>
    </row>
    <row r="832" spans="26:32" ht="18" customHeight="1">
      <c r="Z832" s="18">
        <f t="shared" si="100"/>
        <v>807</v>
      </c>
      <c r="AA832" s="19">
        <f t="shared" si="98"/>
        <v>10.76000000000014</v>
      </c>
      <c r="AB832" s="19">
        <f t="shared" si="95"/>
        <v>3.6155546491164947</v>
      </c>
      <c r="AC832" s="19">
        <f t="shared" si="96"/>
        <v>-2.6484027029676604</v>
      </c>
      <c r="AD832" s="17">
        <f t="shared" si="99"/>
        <v>0.003687769824359175</v>
      </c>
      <c r="AE832" s="19">
        <f t="shared" si="101"/>
        <v>2.2926128950256146</v>
      </c>
      <c r="AF832" s="23">
        <f t="shared" si="97"/>
        <v>0</v>
      </c>
    </row>
    <row r="833" spans="26:32" ht="18" customHeight="1">
      <c r="Z833" s="18">
        <f t="shared" si="100"/>
        <v>808</v>
      </c>
      <c r="AA833" s="19">
        <f t="shared" si="98"/>
        <v>10.773333333333474</v>
      </c>
      <c r="AB833" s="19">
        <f t="shared" si="95"/>
        <v>3.60635246892438</v>
      </c>
      <c r="AC833" s="19">
        <f t="shared" si="96"/>
        <v>-2.643177612517841</v>
      </c>
      <c r="AD833" s="17">
        <f t="shared" si="99"/>
        <v>0.0036971797538442198</v>
      </c>
      <c r="AE833" s="19">
        <f t="shared" si="101"/>
        <v>2.2963100747794587</v>
      </c>
      <c r="AF833" s="23">
        <f t="shared" si="97"/>
        <v>0</v>
      </c>
    </row>
    <row r="834" spans="26:32" ht="18" customHeight="1">
      <c r="Z834" s="18">
        <f t="shared" si="100"/>
        <v>809</v>
      </c>
      <c r="AA834" s="19">
        <f t="shared" si="98"/>
        <v>10.786666666666807</v>
      </c>
      <c r="AB834" s="19">
        <f t="shared" si="95"/>
        <v>3.597124517424732</v>
      </c>
      <c r="AC834" s="19">
        <f t="shared" si="96"/>
        <v>-2.6379228767055105</v>
      </c>
      <c r="AD834" s="17">
        <f t="shared" si="99"/>
        <v>0.003706664383939366</v>
      </c>
      <c r="AE834" s="19">
        <f t="shared" si="101"/>
        <v>2.300016739163398</v>
      </c>
      <c r="AF834" s="23">
        <f t="shared" si="97"/>
        <v>0</v>
      </c>
    </row>
    <row r="835" spans="26:32" ht="18" customHeight="1">
      <c r="Z835" s="18">
        <f t="shared" si="100"/>
        <v>810</v>
      </c>
      <c r="AA835" s="19">
        <f t="shared" si="98"/>
        <v>10.800000000000141</v>
      </c>
      <c r="AB835" s="19">
        <f t="shared" si="95"/>
        <v>3.5878706049054907</v>
      </c>
      <c r="AC835" s="19">
        <f t="shared" si="96"/>
        <v>-2.632638353345446</v>
      </c>
      <c r="AD835" s="17">
        <f t="shared" si="99"/>
        <v>0.003716224691911528</v>
      </c>
      <c r="AE835" s="19">
        <f t="shared" si="101"/>
        <v>2.3037329638553095</v>
      </c>
      <c r="AF835" s="23">
        <f t="shared" si="97"/>
        <v>0</v>
      </c>
    </row>
    <row r="836" spans="26:32" ht="18" customHeight="1">
      <c r="Z836" s="18">
        <f t="shared" si="100"/>
        <v>811</v>
      </c>
      <c r="AA836" s="19">
        <f t="shared" si="98"/>
        <v>10.813333333333475</v>
      </c>
      <c r="AB836" s="19">
        <f t="shared" si="95"/>
        <v>3.5785905390413126</v>
      </c>
      <c r="AC836" s="19">
        <f t="shared" si="96"/>
        <v>-2.6273238980720945</v>
      </c>
      <c r="AD836" s="17">
        <f t="shared" si="99"/>
        <v>0.003725861673156178</v>
      </c>
      <c r="AE836" s="19">
        <f t="shared" si="101"/>
        <v>2.3074588255284656</v>
      </c>
      <c r="AF836" s="23">
        <f t="shared" si="97"/>
        <v>0</v>
      </c>
    </row>
    <row r="837" spans="26:32" ht="18" customHeight="1">
      <c r="Z837" s="18">
        <f t="shared" si="100"/>
        <v>812</v>
      </c>
      <c r="AA837" s="19">
        <f t="shared" si="98"/>
        <v>10.826666666666808</v>
      </c>
      <c r="AB837" s="19">
        <f t="shared" si="95"/>
        <v>3.569284124846443</v>
      </c>
      <c r="AC837" s="19">
        <f t="shared" si="96"/>
        <v>-2.621979364300737</v>
      </c>
      <c r="AD837" s="17">
        <f t="shared" si="99"/>
        <v>0.0037355763416303985</v>
      </c>
      <c r="AE837" s="19">
        <f t="shared" si="101"/>
        <v>2.311194401870096</v>
      </c>
      <c r="AF837" s="23">
        <f t="shared" si="97"/>
        <v>0</v>
      </c>
    </row>
    <row r="838" spans="26:32" ht="18" customHeight="1">
      <c r="Z838" s="18">
        <f t="shared" si="100"/>
        <v>813</v>
      </c>
      <c r="AA838" s="19">
        <f t="shared" si="98"/>
        <v>10.840000000000142</v>
      </c>
      <c r="AB838" s="19">
        <f t="shared" si="95"/>
        <v>3.5599511646264888</v>
      </c>
      <c r="AC838" s="19">
        <f t="shared" si="96"/>
        <v>-2.616604603187753</v>
      </c>
      <c r="AD838" s="17">
        <f t="shared" si="99"/>
        <v>0.00374536973029861</v>
      </c>
      <c r="AE838" s="19">
        <f t="shared" si="101"/>
        <v>2.3149397716003945</v>
      </c>
      <c r="AF838" s="23">
        <f t="shared" si="97"/>
        <v>0</v>
      </c>
    </row>
    <row r="839" spans="26:32" ht="18" customHeight="1">
      <c r="Z839" s="18">
        <f t="shared" si="100"/>
        <v>814</v>
      </c>
      <c r="AA839" s="19">
        <f t="shared" si="98"/>
        <v>10.853333333333476</v>
      </c>
      <c r="AB839" s="19">
        <f t="shared" si="95"/>
        <v>3.550591457928976</v>
      </c>
      <c r="AC839" s="19">
        <f t="shared" si="96"/>
        <v>-2.611199463589898</v>
      </c>
      <c r="AD839" s="17">
        <f t="shared" si="99"/>
        <v>0.003755242891591513</v>
      </c>
      <c r="AE839" s="19">
        <f t="shared" si="101"/>
        <v>2.3186950144919862</v>
      </c>
      <c r="AF839" s="23">
        <f t="shared" si="97"/>
        <v>0</v>
      </c>
    </row>
    <row r="840" spans="26:32" ht="18" customHeight="1">
      <c r="Z840" s="18">
        <f t="shared" si="100"/>
        <v>815</v>
      </c>
      <c r="AA840" s="19">
        <f t="shared" si="98"/>
        <v>10.86666666666681</v>
      </c>
      <c r="AB840" s="19">
        <f t="shared" si="95"/>
        <v>3.5412048014927056</v>
      </c>
      <c r="AC840" s="19">
        <f t="shared" si="96"/>
        <v>-2.6057637920226076</v>
      </c>
      <c r="AD840" s="17">
        <f t="shared" si="99"/>
        <v>0.0037651968978786553</v>
      </c>
      <c r="AE840" s="19">
        <f t="shared" si="101"/>
        <v>2.3224602113898647</v>
      </c>
      <c r="AF840" s="23">
        <f t="shared" si="97"/>
        <v>0</v>
      </c>
    </row>
    <row r="841" spans="26:32" ht="18" customHeight="1">
      <c r="Z841" s="18">
        <f t="shared" si="100"/>
        <v>816</v>
      </c>
      <c r="AA841" s="19">
        <f t="shared" si="98"/>
        <v>10.880000000000143</v>
      </c>
      <c r="AB841" s="19">
        <f t="shared" si="95"/>
        <v>3.531790989195866</v>
      </c>
      <c r="AC841" s="19">
        <f t="shared" si="96"/>
        <v>-2.600297432617281</v>
      </c>
      <c r="AD841" s="17">
        <f t="shared" si="99"/>
        <v>0.003775232841955103</v>
      </c>
      <c r="AE841" s="19">
        <f t="shared" si="101"/>
        <v>2.32623544423182</v>
      </c>
      <c r="AF841" s="23">
        <f t="shared" si="97"/>
        <v>0</v>
      </c>
    </row>
    <row r="842" spans="26:32" ht="18" customHeight="1">
      <c r="Z842" s="18">
        <f t="shared" si="100"/>
        <v>817</v>
      </c>
      <c r="AA842" s="19">
        <f t="shared" si="98"/>
        <v>10.893333333333477</v>
      </c>
      <c r="AB842" s="19">
        <f t="shared" si="95"/>
        <v>3.5223498120028602</v>
      </c>
      <c r="AC842" s="19">
        <f t="shared" si="96"/>
        <v>-2.594800227077526</v>
      </c>
      <c r="AD842" s="17">
        <f t="shared" si="99"/>
        <v>0.003785351837542735</v>
      </c>
      <c r="AE842" s="19">
        <f t="shared" si="101"/>
        <v>2.3300207960693626</v>
      </c>
      <c r="AF842" s="23">
        <f t="shared" si="97"/>
        <v>0</v>
      </c>
    </row>
    <row r="843" spans="26:32" ht="18" customHeight="1">
      <c r="Z843" s="18">
        <f t="shared" si="100"/>
        <v>818</v>
      </c>
      <c r="AA843" s="19">
        <f t="shared" si="98"/>
        <v>10.90666666666681</v>
      </c>
      <c r="AB843" s="19">
        <f t="shared" si="95"/>
        <v>3.5128810579098446</v>
      </c>
      <c r="AC843" s="19">
        <f t="shared" si="96"/>
        <v>-2.5892720146343517</v>
      </c>
      <c r="AD843" s="17">
        <f t="shared" si="99"/>
        <v>0.00379555501980663</v>
      </c>
      <c r="AE843" s="19">
        <f t="shared" si="101"/>
        <v>2.3338163510891694</v>
      </c>
      <c r="AF843" s="23">
        <f t="shared" si="97"/>
        <v>0</v>
      </c>
    </row>
    <row r="844" spans="26:32" ht="18" customHeight="1">
      <c r="Z844" s="18">
        <f t="shared" si="100"/>
        <v>819</v>
      </c>
      <c r="AA844" s="19">
        <f t="shared" si="98"/>
        <v>10.920000000000144</v>
      </c>
      <c r="AB844" s="19">
        <f t="shared" si="95"/>
        <v>3.5033845118888576</v>
      </c>
      <c r="AC844" s="19">
        <f t="shared" si="96"/>
        <v>-2.5837126320002124</v>
      </c>
      <c r="AD844" s="17">
        <f t="shared" si="99"/>
        <v>0.003805843545887185</v>
      </c>
      <c r="AE844" s="19">
        <f t="shared" si="101"/>
        <v>2.3376221946350566</v>
      </c>
      <c r="AF844" s="23">
        <f t="shared" si="97"/>
        <v>0</v>
      </c>
    </row>
    <row r="845" spans="26:32" ht="18" customHeight="1">
      <c r="Z845" s="18">
        <f t="shared" si="100"/>
        <v>820</v>
      </c>
      <c r="AA845" s="19">
        <f t="shared" si="98"/>
        <v>10.933333333333477</v>
      </c>
      <c r="AB845" s="19">
        <f t="shared" si="95"/>
        <v>3.4938599558305476</v>
      </c>
      <c r="AC845" s="19">
        <f t="shared" si="96"/>
        <v>-2.578121913321917</v>
      </c>
      <c r="AD845" s="17">
        <f t="shared" si="99"/>
        <v>0.003816218595448478</v>
      </c>
      <c r="AE845" s="19">
        <f t="shared" si="101"/>
        <v>2.341438413230505</v>
      </c>
      <c r="AF845" s="23">
        <f t="shared" si="97"/>
        <v>0</v>
      </c>
    </row>
    <row r="846" spans="26:32" ht="18" customHeight="1">
      <c r="Z846" s="18">
        <f t="shared" si="100"/>
        <v>821</v>
      </c>
      <c r="AA846" s="19">
        <f t="shared" si="98"/>
        <v>10.946666666666811</v>
      </c>
      <c r="AB846" s="19">
        <f t="shared" si="95"/>
        <v>3.4843071684855302</v>
      </c>
      <c r="AC846" s="19">
        <f t="shared" si="96"/>
        <v>-2.572499690132415</v>
      </c>
      <c r="AD846" s="17">
        <f t="shared" si="99"/>
        <v>0.003826681371243376</v>
      </c>
      <c r="AE846" s="19">
        <f t="shared" si="101"/>
        <v>2.3452650946017486</v>
      </c>
      <c r="AF846" s="23">
        <f t="shared" si="97"/>
        <v>0</v>
      </c>
    </row>
    <row r="847" spans="26:32" ht="18" customHeight="1">
      <c r="Z847" s="18">
        <f t="shared" si="100"/>
        <v>822</v>
      </c>
      <c r="AA847" s="19">
        <f t="shared" si="98"/>
        <v>10.960000000000145</v>
      </c>
      <c r="AB847" s="19">
        <f t="shared" si="95"/>
        <v>3.474725925404162</v>
      </c>
      <c r="AC847" s="19">
        <f t="shared" si="96"/>
        <v>-2.5668457913012985</v>
      </c>
      <c r="AD847" s="17">
        <f t="shared" si="99"/>
        <v>0.0038372330996961925</v>
      </c>
      <c r="AE847" s="19">
        <f t="shared" si="101"/>
        <v>2.349102327701445</v>
      </c>
      <c r="AF847" s="23">
        <f t="shared" si="97"/>
        <v>0</v>
      </c>
    </row>
    <row r="848" spans="26:32" ht="18" customHeight="1">
      <c r="Z848" s="18">
        <f t="shared" si="100"/>
        <v>823</v>
      </c>
      <c r="AA848" s="19">
        <f t="shared" si="98"/>
        <v>10.973333333333478</v>
      </c>
      <c r="AB848" s="19">
        <f t="shared" si="95"/>
        <v>3.4651159988748406</v>
      </c>
      <c r="AC848" s="19">
        <f t="shared" si="96"/>
        <v>-2.5611600429841066</v>
      </c>
      <c r="AD848" s="17">
        <f t="shared" si="99"/>
        <v>0.003847875031503363</v>
      </c>
      <c r="AE848" s="19">
        <f t="shared" si="101"/>
        <v>2.352950202732948</v>
      </c>
      <c r="AF848" s="23">
        <f t="shared" si="97"/>
        <v>0</v>
      </c>
    </row>
    <row r="849" spans="26:32" ht="18" customHeight="1">
      <c r="Z849" s="18">
        <f t="shared" si="100"/>
        <v>824</v>
      </c>
      <c r="AA849" s="19">
        <f t="shared" si="98"/>
        <v>10.986666666666812</v>
      </c>
      <c r="AB849" s="19">
        <f t="shared" si="95"/>
        <v>3.455477157860682</v>
      </c>
      <c r="AC849" s="19">
        <f t="shared" si="96"/>
        <v>-2.5554422685703027</v>
      </c>
      <c r="AD849" s="17">
        <f t="shared" si="99"/>
        <v>0.0038586084422529143</v>
      </c>
      <c r="AE849" s="19">
        <f t="shared" si="101"/>
        <v>2.356808811175201</v>
      </c>
      <c r="AF849" s="23">
        <f t="shared" si="97"/>
        <v>0</v>
      </c>
    </row>
    <row r="850" spans="26:32" ht="18" customHeight="1">
      <c r="Z850" s="18">
        <f t="shared" si="100"/>
        <v>825</v>
      </c>
      <c r="AA850" s="19">
        <f t="shared" si="98"/>
        <v>11.000000000000146</v>
      </c>
      <c r="AB850" s="19">
        <f t="shared" si="95"/>
        <v>3.4458091679346095</v>
      </c>
      <c r="AC850" s="19">
        <f t="shared" si="96"/>
        <v>-2.549692288629966</v>
      </c>
      <c r="AD850" s="17">
        <f t="shared" si="99"/>
        <v>0.003869434633063336</v>
      </c>
      <c r="AE850" s="19">
        <f t="shared" si="101"/>
        <v>2.360678245808264</v>
      </c>
      <c r="AF850" s="23">
        <f t="shared" si="97"/>
        <v>0</v>
      </c>
    </row>
    <row r="851" spans="26:32" ht="18" customHeight="1">
      <c r="Z851" s="18">
        <f t="shared" si="100"/>
        <v>826</v>
      </c>
      <c r="AA851" s="19">
        <f t="shared" si="98"/>
        <v>11.01333333333348</v>
      </c>
      <c r="AB851" s="19">
        <f t="shared" si="95"/>
        <v>3.4361117912127375</v>
      </c>
      <c r="AC851" s="19">
        <f t="shared" si="96"/>
        <v>-2.5439099208590883</v>
      </c>
      <c r="AD851" s="17">
        <f t="shared" si="99"/>
        <v>0.0038803549312426424</v>
      </c>
      <c r="AE851" s="19">
        <f t="shared" si="101"/>
        <v>2.3645586007395067</v>
      </c>
      <c r="AF851" s="23">
        <f t="shared" si="97"/>
        <v>0</v>
      </c>
    </row>
    <row r="852" spans="26:32" ht="18" customHeight="1">
      <c r="Z852" s="18">
        <f t="shared" si="100"/>
        <v>827</v>
      </c>
      <c r="AA852" s="19">
        <f t="shared" si="98"/>
        <v>11.026666666666813</v>
      </c>
      <c r="AB852" s="19">
        <f t="shared" si="95"/>
        <v>3.426384786286006</v>
      </c>
      <c r="AC852" s="19">
        <f t="shared" si="96"/>
        <v>-2.5380949800234553</v>
      </c>
      <c r="AD852" s="17">
        <f t="shared" si="99"/>
        <v>0.003891370690968384</v>
      </c>
      <c r="AE852" s="19">
        <f t="shared" si="101"/>
        <v>2.368449971430475</v>
      </c>
      <c r="AF852" s="23">
        <f t="shared" si="97"/>
        <v>0</v>
      </c>
    </row>
    <row r="853" spans="26:32" ht="18" customHeight="1">
      <c r="Z853" s="18">
        <f t="shared" si="100"/>
        <v>828</v>
      </c>
      <c r="AA853" s="19">
        <f t="shared" si="98"/>
        <v>11.040000000000147</v>
      </c>
      <c r="AB853" s="19">
        <f t="shared" si="95"/>
        <v>3.4166279081500246</v>
      </c>
      <c r="AC853" s="19">
        <f t="shared" si="96"/>
        <v>-2.5322472779010634</v>
      </c>
      <c r="AD853" s="17">
        <f t="shared" si="99"/>
        <v>0.0039024832939893745</v>
      </c>
      <c r="AE853" s="19">
        <f t="shared" si="101"/>
        <v>2.3723524547244645</v>
      </c>
      <c r="AF853" s="23">
        <f t="shared" si="97"/>
        <v>0</v>
      </c>
    </row>
    <row r="854" spans="26:32" ht="18" customHeight="1">
      <c r="Z854" s="18">
        <f t="shared" si="100"/>
        <v>829</v>
      </c>
      <c r="AA854" s="19">
        <f t="shared" si="98"/>
        <v>11.05333333333348</v>
      </c>
      <c r="AB854" s="19">
        <f t="shared" si="95"/>
        <v>3.406840908133097</v>
      </c>
      <c r="AC854" s="19">
        <f t="shared" si="96"/>
        <v>-2.52636662322306</v>
      </c>
      <c r="AD854" s="17">
        <f t="shared" si="99"/>
        <v>0.003913694150349927</v>
      </c>
      <c r="AE854" s="19">
        <f t="shared" si="101"/>
        <v>2.3762661488748145</v>
      </c>
      <c r="AF854" s="23">
        <f t="shared" si="97"/>
        <v>0</v>
      </c>
    </row>
    <row r="855" spans="26:32" ht="18" customHeight="1">
      <c r="Z855" s="18">
        <f t="shared" si="100"/>
        <v>830</v>
      </c>
      <c r="AA855" s="19">
        <f t="shared" si="98"/>
        <v>11.066666666666814</v>
      </c>
      <c r="AB855" s="19">
        <f t="shared" si="95"/>
        <v>3.397023533822338</v>
      </c>
      <c r="AC855" s="19">
        <f t="shared" si="96"/>
        <v>-2.5204528216131297</v>
      </c>
      <c r="AD855" s="17">
        <f t="shared" si="99"/>
        <v>0.003925004699137495</v>
      </c>
      <c r="AE855" s="19">
        <f t="shared" si="101"/>
        <v>2.380191153573952</v>
      </c>
      <c r="AF855" s="23">
        <f t="shared" si="97"/>
        <v>0</v>
      </c>
    </row>
    <row r="856" spans="26:32" ht="18" customHeight="1">
      <c r="Z856" s="18">
        <f t="shared" si="100"/>
        <v>831</v>
      </c>
      <c r="AA856" s="19">
        <f t="shared" si="98"/>
        <v>11.080000000000148</v>
      </c>
      <c r="AB856" s="19">
        <f t="shared" si="95"/>
        <v>3.387175528987766</v>
      </c>
      <c r="AC856" s="19">
        <f t="shared" si="96"/>
        <v>-2.514505675525235</v>
      </c>
      <c r="AD856" s="17">
        <f t="shared" si="99"/>
        <v>0.003936416409254677</v>
      </c>
      <c r="AE856" s="19">
        <f t="shared" si="101"/>
        <v>2.3841275699832067</v>
      </c>
      <c r="AF856" s="23">
        <f t="shared" si="97"/>
        <v>0</v>
      </c>
    </row>
    <row r="857" spans="26:32" ht="18" customHeight="1">
      <c r="Z857" s="18">
        <f t="shared" si="100"/>
        <v>832</v>
      </c>
      <c r="AA857" s="19">
        <f t="shared" si="98"/>
        <v>11.093333333333481</v>
      </c>
      <c r="AB857" s="19">
        <f aca="true" t="shared" si="102" ref="AB857:AB920">SQRT(2*g*(2*d+AA857-2*SQRT(AA857^2+d^2))*(AA857^2+d^2)/(3*AA857^2+d^2))</f>
        <v>3.3772966335044163</v>
      </c>
      <c r="AC857" s="19">
        <f aca="true" t="shared" si="103" ref="AC857:AC920">-AB857*AA857/SQRT(AA857^2+d^2)</f>
        <v>-2.508524984179745</v>
      </c>
      <c r="AD857" s="17">
        <f t="shared" si="99"/>
        <v>0.003947930780216407</v>
      </c>
      <c r="AE857" s="19">
        <f t="shared" si="101"/>
        <v>2.3880755007634233</v>
      </c>
      <c r="AF857" s="23">
        <f aca="true" t="shared" si="104" ref="AF857:AF920">IF(čas&gt;=AE857,AA857,0)</f>
        <v>0</v>
      </c>
    </row>
    <row r="858" spans="26:32" ht="18" customHeight="1">
      <c r="Z858" s="18">
        <f t="shared" si="100"/>
        <v>833</v>
      </c>
      <c r="AA858" s="19">
        <f aca="true" t="shared" si="105" ref="AA858:AA921">AA857+AA$21</f>
        <v>11.106666666666815</v>
      </c>
      <c r="AB858" s="19">
        <f t="shared" si="102"/>
        <v>3.3673865832723267</v>
      </c>
      <c r="AC858" s="19">
        <f t="shared" si="103"/>
        <v>-2.502510543497832</v>
      </c>
      <c r="AD858" s="17">
        <f aca="true" t="shared" si="106" ref="AD858:AD921">AA$21/AB858</f>
        <v>0.0039595493429733855</v>
      </c>
      <c r="AE858" s="19">
        <f t="shared" si="101"/>
        <v>2.3920350501063967</v>
      </c>
      <c r="AF858" s="23">
        <f t="shared" si="104"/>
        <v>0</v>
      </c>
    </row>
    <row r="859" spans="26:32" ht="18" customHeight="1">
      <c r="Z859" s="18">
        <f aca="true" t="shared" si="107" ref="Z859:Z922">Z858+1</f>
        <v>834</v>
      </c>
      <c r="AA859" s="19">
        <f t="shared" si="105"/>
        <v>11.120000000000148</v>
      </c>
      <c r="AB859" s="19">
        <f t="shared" si="102"/>
        <v>3.3574451101343734</v>
      </c>
      <c r="AC859" s="19">
        <f t="shared" si="103"/>
        <v>-2.496462146034123</v>
      </c>
      <c r="AD859" s="17">
        <f t="shared" si="106"/>
        <v>0.003971273660762752</v>
      </c>
      <c r="AE859" s="19">
        <f aca="true" t="shared" si="108" ref="AE859:AE922">AE858+AD859</f>
        <v>2.3960063237671596</v>
      </c>
      <c r="AF859" s="23">
        <f t="shared" si="104"/>
        <v>0</v>
      </c>
    </row>
    <row r="860" spans="26:32" ht="18" customHeight="1">
      <c r="Z860" s="18">
        <f t="shared" si="107"/>
        <v>835</v>
      </c>
      <c r="AA860" s="19">
        <f t="shared" si="105"/>
        <v>11.133333333333482</v>
      </c>
      <c r="AB860" s="19">
        <f t="shared" si="102"/>
        <v>3.3474719417918677</v>
      </c>
      <c r="AC860" s="19">
        <f t="shared" si="103"/>
        <v>-2.4903795809075246</v>
      </c>
      <c r="AD860" s="17">
        <f t="shared" si="106"/>
        <v>0.0039831053299870635</v>
      </c>
      <c r="AE860" s="19">
        <f t="shared" si="108"/>
        <v>2.399989429097147</v>
      </c>
      <c r="AF860" s="23">
        <f t="shared" si="104"/>
        <v>0</v>
      </c>
    </row>
    <row r="861" spans="26:32" ht="18" customHeight="1">
      <c r="Z861" s="18">
        <f t="shared" si="107"/>
        <v>836</v>
      </c>
      <c r="AA861" s="19">
        <f t="shared" si="105"/>
        <v>11.146666666666816</v>
      </c>
      <c r="AB861" s="19">
        <f t="shared" si="102"/>
        <v>3.337466801717776</v>
      </c>
      <c r="AC861" s="19">
        <f t="shared" si="103"/>
        <v>-2.4842626337301175</v>
      </c>
      <c r="AD861" s="17">
        <f t="shared" si="106"/>
        <v>0.003995045981122791</v>
      </c>
      <c r="AE861" s="19">
        <f t="shared" si="108"/>
        <v>2.4039844750782695</v>
      </c>
      <c r="AF861" s="23">
        <f t="shared" si="104"/>
        <v>0</v>
      </c>
    </row>
    <row r="862" spans="26:32" ht="18" customHeight="1">
      <c r="Z862" s="18">
        <f t="shared" si="107"/>
        <v>837</v>
      </c>
      <c r="AA862" s="19">
        <f t="shared" si="105"/>
        <v>11.16000000000015</v>
      </c>
      <c r="AB862" s="19">
        <f t="shared" si="102"/>
        <v>3.3274294090676526</v>
      </c>
      <c r="AC862" s="19">
        <f t="shared" si="103"/>
        <v>-2.478111086534188</v>
      </c>
      <c r="AD862" s="17">
        <f t="shared" si="106"/>
        <v>0.004007097279659298</v>
      </c>
      <c r="AE862" s="19">
        <f t="shared" si="108"/>
        <v>2.4079915723579286</v>
      </c>
      <c r="AF862" s="23">
        <f t="shared" si="104"/>
        <v>0</v>
      </c>
    </row>
    <row r="863" spans="26:32" ht="18" customHeight="1">
      <c r="Z863" s="18">
        <f t="shared" si="107"/>
        <v>838</v>
      </c>
      <c r="AA863" s="19">
        <f t="shared" si="105"/>
        <v>11.173333333333483</v>
      </c>
      <c r="AB863" s="19">
        <f t="shared" si="102"/>
        <v>3.317359478587992</v>
      </c>
      <c r="AC863" s="19">
        <f t="shared" si="103"/>
        <v>-2.4719247176971653</v>
      </c>
      <c r="AD863" s="17">
        <f t="shared" si="106"/>
        <v>0.004019260927069792</v>
      </c>
      <c r="AE863" s="19">
        <f t="shared" si="108"/>
        <v>2.4120108332849983</v>
      </c>
      <c r="AF863" s="23">
        <f t="shared" si="104"/>
        <v>0</v>
      </c>
    </row>
    <row r="864" spans="26:32" ht="18" customHeight="1">
      <c r="Z864" s="18">
        <f t="shared" si="107"/>
        <v>839</v>
      </c>
      <c r="AA864" s="19">
        <f t="shared" si="105"/>
        <v>11.186666666666817</v>
      </c>
      <c r="AB864" s="19">
        <f t="shared" si="102"/>
        <v>3.3072567205221115</v>
      </c>
      <c r="AC864" s="19">
        <f t="shared" si="103"/>
        <v>-2.4657033018645413</v>
      </c>
      <c r="AD864" s="17">
        <f t="shared" si="106"/>
        <v>0.004031538661815289</v>
      </c>
      <c r="AE864" s="19">
        <f t="shared" si="108"/>
        <v>2.416042371946814</v>
      </c>
      <c r="AF864" s="23">
        <f t="shared" si="104"/>
        <v>0</v>
      </c>
    </row>
    <row r="865" spans="26:32" ht="18" customHeight="1">
      <c r="Z865" s="18">
        <f t="shared" si="107"/>
        <v>840</v>
      </c>
      <c r="AA865" s="19">
        <f t="shared" si="105"/>
        <v>11.20000000000015</v>
      </c>
      <c r="AB865" s="19">
        <f t="shared" si="102"/>
        <v>3.297120840513305</v>
      </c>
      <c r="AC865" s="19">
        <f t="shared" si="103"/>
        <v>-2.459446609870579</v>
      </c>
      <c r="AD865" s="17">
        <f t="shared" si="106"/>
        <v>0.004043932260383142</v>
      </c>
      <c r="AE865" s="19">
        <f t="shared" si="108"/>
        <v>2.420086304207197</v>
      </c>
      <c r="AF865" s="23">
        <f t="shared" si="104"/>
        <v>0</v>
      </c>
    </row>
    <row r="866" spans="26:32" ht="18" customHeight="1">
      <c r="Z866" s="18">
        <f t="shared" si="107"/>
        <v>841</v>
      </c>
      <c r="AA866" s="19">
        <f t="shared" si="105"/>
        <v>11.213333333333484</v>
      </c>
      <c r="AB866" s="19">
        <f t="shared" si="102"/>
        <v>3.286951539505325</v>
      </c>
      <c r="AC866" s="19">
        <f t="shared" si="103"/>
        <v>-2.4531544086568475</v>
      </c>
      <c r="AD866" s="17">
        <f t="shared" si="106"/>
        <v>0.00405644353836137</v>
      </c>
      <c r="AE866" s="19">
        <f t="shared" si="108"/>
        <v>2.4241427477455586</v>
      </c>
      <c r="AF866" s="23">
        <f t="shared" si="104"/>
        <v>0</v>
      </c>
    </row>
    <row r="867" spans="26:32" ht="18" customHeight="1">
      <c r="Z867" s="18">
        <f t="shared" si="107"/>
        <v>842</v>
      </c>
      <c r="AA867" s="19">
        <f t="shared" si="105"/>
        <v>11.226666666666818</v>
      </c>
      <c r="AB867" s="19">
        <f t="shared" si="102"/>
        <v>3.2767485136400043</v>
      </c>
      <c r="AC867" s="19">
        <f t="shared" si="103"/>
        <v>-2.4468264611884187</v>
      </c>
      <c r="AD867" s="17">
        <f t="shared" si="106"/>
        <v>0.0040690743515503685</v>
      </c>
      <c r="AE867" s="19">
        <f t="shared" si="108"/>
        <v>2.428211822097109</v>
      </c>
      <c r="AF867" s="23">
        <f t="shared" si="104"/>
        <v>0</v>
      </c>
    </row>
    <row r="868" spans="26:32" ht="18" customHeight="1">
      <c r="Z868" s="18">
        <f t="shared" si="107"/>
        <v>843</v>
      </c>
      <c r="AA868" s="19">
        <f t="shared" si="105"/>
        <v>11.240000000000151</v>
      </c>
      <c r="AB868" s="19">
        <f t="shared" si="102"/>
        <v>3.2665114541519737</v>
      </c>
      <c r="AC868" s="19">
        <f t="shared" si="103"/>
        <v>-2.4404625263677215</v>
      </c>
      <c r="AD868" s="17">
        <f t="shared" si="106"/>
        <v>0.0040818265971134735</v>
      </c>
      <c r="AE868" s="19">
        <f t="shared" si="108"/>
        <v>2.432293648694223</v>
      </c>
      <c r="AF868" s="23">
        <f t="shared" si="104"/>
        <v>0</v>
      </c>
    </row>
    <row r="869" spans="26:32" ht="18" customHeight="1">
      <c r="Z869" s="18">
        <f t="shared" si="107"/>
        <v>844</v>
      </c>
      <c r="AA869" s="19">
        <f t="shared" si="105"/>
        <v>11.253333333333485</v>
      </c>
      <c r="AB869" s="19">
        <f t="shared" si="102"/>
        <v>3.2562400472602877</v>
      </c>
      <c r="AC869" s="19">
        <f t="shared" si="103"/>
        <v>-2.4340623589458663</v>
      </c>
      <c r="AD869" s="17">
        <f t="shared" si="106"/>
        <v>0.004094702214768116</v>
      </c>
      <c r="AE869" s="19">
        <f t="shared" si="108"/>
        <v>2.4363883509089908</v>
      </c>
      <c r="AF869" s="23">
        <f t="shared" si="104"/>
        <v>0</v>
      </c>
    </row>
    <row r="870" spans="26:32" ht="18" customHeight="1">
      <c r="Z870" s="18">
        <f t="shared" si="107"/>
        <v>845</v>
      </c>
      <c r="AA870" s="19">
        <f t="shared" si="105"/>
        <v>11.266666666666818</v>
      </c>
      <c r="AB870" s="19">
        <f t="shared" si="102"/>
        <v>3.2459339740569564</v>
      </c>
      <c r="AC870" s="19">
        <f t="shared" si="103"/>
        <v>-2.4276257094314615</v>
      </c>
      <c r="AD870" s="17">
        <f t="shared" si="106"/>
        <v>0.004107703188019121</v>
      </c>
      <c r="AE870" s="19">
        <f t="shared" si="108"/>
        <v>2.44049605409701</v>
      </c>
      <c r="AF870" s="23">
        <f t="shared" si="104"/>
        <v>0</v>
      </c>
    </row>
    <row r="871" spans="26:32" ht="18" customHeight="1">
      <c r="Z871" s="18">
        <f t="shared" si="107"/>
        <v>846</v>
      </c>
      <c r="AA871" s="19">
        <f t="shared" si="105"/>
        <v>11.280000000000152</v>
      </c>
      <c r="AB871" s="19">
        <f t="shared" si="102"/>
        <v>3.235592910392248</v>
      </c>
      <c r="AC871" s="19">
        <f t="shared" si="103"/>
        <v>-2.4211523239967994</v>
      </c>
      <c r="AD871" s="17">
        <f t="shared" si="106"/>
        <v>0.004120831545435964</v>
      </c>
      <c r="AE871" s="19">
        <f t="shared" si="108"/>
        <v>2.444616885642446</v>
      </c>
      <c r="AF871" s="23">
        <f t="shared" si="104"/>
        <v>0</v>
      </c>
    </row>
    <row r="872" spans="26:32" ht="18" customHeight="1">
      <c r="Z872" s="18">
        <f t="shared" si="107"/>
        <v>847</v>
      </c>
      <c r="AA872" s="19">
        <f t="shared" si="105"/>
        <v>11.293333333333486</v>
      </c>
      <c r="AB872" s="19">
        <f t="shared" si="102"/>
        <v>3.2252165267565758</v>
      </c>
      <c r="AC872" s="19">
        <f t="shared" si="103"/>
        <v>-2.4146419443812706</v>
      </c>
      <c r="AD872" s="17">
        <f t="shared" si="106"/>
        <v>0.004134089361975935</v>
      </c>
      <c r="AE872" s="19">
        <f t="shared" si="108"/>
        <v>2.448750975004422</v>
      </c>
      <c r="AF872" s="23">
        <f t="shared" si="104"/>
        <v>0</v>
      </c>
    </row>
    <row r="873" spans="26:32" ht="18" customHeight="1">
      <c r="Z873" s="18">
        <f t="shared" si="107"/>
        <v>848</v>
      </c>
      <c r="AA873" s="19">
        <f t="shared" si="105"/>
        <v>11.30666666666682</v>
      </c>
      <c r="AB873" s="19">
        <f t="shared" si="102"/>
        <v>3.2148044881589093</v>
      </c>
      <c r="AC873" s="19">
        <f t="shared" si="103"/>
        <v>-2.4080943077919463</v>
      </c>
      <c r="AD873" s="17">
        <f t="shared" si="106"/>
        <v>0.004147478760355103</v>
      </c>
      <c r="AE873" s="19">
        <f t="shared" si="108"/>
        <v>2.452898453764777</v>
      </c>
      <c r="AF873" s="23">
        <f t="shared" si="104"/>
        <v>0</v>
      </c>
    </row>
    <row r="874" spans="26:32" ht="18" customHeight="1">
      <c r="Z874" s="18">
        <f t="shared" si="107"/>
        <v>849</v>
      </c>
      <c r="AA874" s="19">
        <f t="shared" si="105"/>
        <v>11.320000000000153</v>
      </c>
      <c r="AB874" s="19">
        <f t="shared" si="102"/>
        <v>3.2043564540015606</v>
      </c>
      <c r="AC874" s="19">
        <f t="shared" si="103"/>
        <v>-2.4015091468012226</v>
      </c>
      <c r="AD874" s="17">
        <f t="shared" si="106"/>
        <v>0.004161001912469143</v>
      </c>
      <c r="AE874" s="19">
        <f t="shared" si="108"/>
        <v>2.4570594556772463</v>
      </c>
      <c r="AF874" s="23">
        <f t="shared" si="104"/>
        <v>0</v>
      </c>
    </row>
    <row r="875" spans="26:32" ht="18" customHeight="1">
      <c r="Z875" s="18">
        <f t="shared" si="107"/>
        <v>850</v>
      </c>
      <c r="AA875" s="19">
        <f t="shared" si="105"/>
        <v>11.333333333333487</v>
      </c>
      <c r="AB875" s="19">
        <f t="shared" si="102"/>
        <v>3.1938720779512995</v>
      </c>
      <c r="AC875" s="19">
        <f t="shared" si="103"/>
        <v>-2.394886189241468</v>
      </c>
      <c r="AD875" s="17">
        <f t="shared" si="106"/>
        <v>0.004174661040866097</v>
      </c>
      <c r="AE875" s="19">
        <f t="shared" si="108"/>
        <v>2.461234116718112</v>
      </c>
      <c r="AF875" s="23">
        <f t="shared" si="104"/>
        <v>0</v>
      </c>
    </row>
    <row r="876" spans="26:32" ht="18" customHeight="1">
      <c r="Z876" s="18">
        <f t="shared" si="107"/>
        <v>851</v>
      </c>
      <c r="AA876" s="19">
        <f t="shared" si="105"/>
        <v>11.34666666666682</v>
      </c>
      <c r="AB876" s="19">
        <f t="shared" si="102"/>
        <v>3.183351007806467</v>
      </c>
      <c r="AC876" s="19">
        <f t="shared" si="103"/>
        <v>-2.3882251580964318</v>
      </c>
      <c r="AD876" s="17">
        <f t="shared" si="106"/>
        <v>0.004188458420273564</v>
      </c>
      <c r="AE876" s="19">
        <f t="shared" si="108"/>
        <v>2.4654225751383856</v>
      </c>
      <c r="AF876" s="23">
        <f t="shared" si="104"/>
        <v>0</v>
      </c>
    </row>
    <row r="877" spans="26:32" ht="18" customHeight="1">
      <c r="Z877" s="18">
        <f t="shared" si="107"/>
        <v>852</v>
      </c>
      <c r="AA877" s="19">
        <f t="shared" si="105"/>
        <v>11.360000000000154</v>
      </c>
      <c r="AB877" s="19">
        <f t="shared" si="102"/>
        <v>3.172792885360138</v>
      </c>
      <c r="AC877" s="19">
        <f t="shared" si="103"/>
        <v>-2.3815257713894313</v>
      </c>
      <c r="AD877" s="17">
        <f t="shared" si="106"/>
        <v>0.004202396379182466</v>
      </c>
      <c r="AE877" s="19">
        <f t="shared" si="108"/>
        <v>2.469624971517568</v>
      </c>
      <c r="AF877" s="23">
        <f t="shared" si="104"/>
        <v>0</v>
      </c>
    </row>
    <row r="878" spans="26:32" ht="18" customHeight="1">
      <c r="Z878" s="18">
        <f t="shared" si="107"/>
        <v>853</v>
      </c>
      <c r="AA878" s="19">
        <f t="shared" si="105"/>
        <v>11.373333333333488</v>
      </c>
      <c r="AB878" s="19">
        <f t="shared" si="102"/>
        <v>3.1621973462590844</v>
      </c>
      <c r="AC878" s="19">
        <f t="shared" si="103"/>
        <v>-2.374787742068134</v>
      </c>
      <c r="AD878" s="17">
        <f t="shared" si="106"/>
        <v>0.004216477301489997</v>
      </c>
      <c r="AE878" s="19">
        <f t="shared" si="108"/>
        <v>2.473841448819058</v>
      </c>
      <c r="AF878" s="23">
        <f t="shared" si="104"/>
        <v>0</v>
      </c>
    </row>
    <row r="879" spans="26:32" ht="18" customHeight="1">
      <c r="Z879" s="18">
        <f t="shared" si="107"/>
        <v>854</v>
      </c>
      <c r="AA879" s="19">
        <f t="shared" si="105"/>
        <v>11.386666666666821</v>
      </c>
      <c r="AB879" s="19">
        <f t="shared" si="102"/>
        <v>3.151564019858423</v>
      </c>
      <c r="AC879" s="19">
        <f t="shared" si="103"/>
        <v>-2.3680107778858237</v>
      </c>
      <c r="AD879" s="17">
        <f t="shared" si="106"/>
        <v>0.0042307036282043554</v>
      </c>
      <c r="AE879" s="19">
        <f t="shared" si="108"/>
        <v>2.4780721524472624</v>
      </c>
      <c r="AF879" s="23">
        <f t="shared" si="104"/>
        <v>0</v>
      </c>
    </row>
    <row r="880" spans="26:32" ht="18" customHeight="1">
      <c r="Z880" s="18">
        <f t="shared" si="107"/>
        <v>855</v>
      </c>
      <c r="AA880" s="19">
        <f t="shared" si="105"/>
        <v>11.400000000000155</v>
      </c>
      <c r="AB880" s="19">
        <f t="shared" si="102"/>
        <v>3.140892529071749</v>
      </c>
      <c r="AC880" s="19">
        <f t="shared" si="103"/>
        <v>-2.3611945812790065</v>
      </c>
      <c r="AD880" s="17">
        <f t="shared" si="106"/>
        <v>0.00424507785921406</v>
      </c>
      <c r="AE880" s="19">
        <f t="shared" si="108"/>
        <v>2.4823172303064767</v>
      </c>
      <c r="AF880" s="23">
        <f t="shared" si="104"/>
        <v>0</v>
      </c>
    </row>
    <row r="881" spans="26:32" ht="18" customHeight="1">
      <c r="Z881" s="18">
        <f t="shared" si="107"/>
        <v>856</v>
      </c>
      <c r="AA881" s="19">
        <f t="shared" si="105"/>
        <v>11.413333333333489</v>
      </c>
      <c r="AB881" s="19">
        <f t="shared" si="102"/>
        <v>3.130182490216582</v>
      </c>
      <c r="AC881" s="19">
        <f t="shared" si="103"/>
        <v>-2.354338849241208</v>
      </c>
      <c r="AD881" s="17">
        <f t="shared" si="106"/>
        <v>0.004259602555124759</v>
      </c>
      <c r="AE881" s="19">
        <f t="shared" si="108"/>
        <v>2.4865768328616014</v>
      </c>
      <c r="AF881" s="23">
        <f t="shared" si="104"/>
        <v>0</v>
      </c>
    </row>
    <row r="882" spans="26:32" ht="18" customHeight="1">
      <c r="Z882" s="18">
        <f t="shared" si="107"/>
        <v>857</v>
      </c>
      <c r="AA882" s="19">
        <f t="shared" si="105"/>
        <v>11.426666666666822</v>
      </c>
      <c r="AB882" s="19">
        <f t="shared" si="102"/>
        <v>3.1194335128550152</v>
      </c>
      <c r="AC882" s="19">
        <f t="shared" si="103"/>
        <v>-2.347443273192864</v>
      </c>
      <c r="AD882" s="17">
        <f t="shared" si="106"/>
        <v>0.004274280339166517</v>
      </c>
      <c r="AE882" s="19">
        <f t="shared" si="108"/>
        <v>2.490851113200768</v>
      </c>
      <c r="AF882" s="23">
        <f t="shared" si="104"/>
        <v>0</v>
      </c>
    </row>
    <row r="883" spans="26:32" ht="18" customHeight="1">
      <c r="Z883" s="18">
        <f t="shared" si="107"/>
        <v>858</v>
      </c>
      <c r="AA883" s="19">
        <f t="shared" si="105"/>
        <v>11.440000000000156</v>
      </c>
      <c r="AB883" s="19">
        <f t="shared" si="102"/>
        <v>3.1086451996292883</v>
      </c>
      <c r="AC883" s="19">
        <f t="shared" si="103"/>
        <v>-2.340507538847101</v>
      </c>
      <c r="AD883" s="17">
        <f t="shared" si="106"/>
        <v>0.004289113899174907</v>
      </c>
      <c r="AE883" s="19">
        <f t="shared" si="108"/>
        <v>2.495140227099943</v>
      </c>
      <c r="AF883" s="23">
        <f t="shared" si="104"/>
        <v>0</v>
      </c>
    </row>
    <row r="884" spans="26:32" ht="18" customHeight="1">
      <c r="Z884" s="18">
        <f t="shared" si="107"/>
        <v>859</v>
      </c>
      <c r="AA884" s="19">
        <f t="shared" si="105"/>
        <v>11.45333333333349</v>
      </c>
      <c r="AB884" s="19">
        <f t="shared" si="102"/>
        <v>3.097817146092167</v>
      </c>
      <c r="AC884" s="19">
        <f t="shared" si="103"/>
        <v>-2.3335313260712853</v>
      </c>
      <c r="AD884" s="17">
        <f t="shared" si="106"/>
        <v>0.004304105989649216</v>
      </c>
      <c r="AE884" s="19">
        <f t="shared" si="108"/>
        <v>2.4994443330895924</v>
      </c>
      <c r="AF884" s="23">
        <f t="shared" si="104"/>
        <v>0</v>
      </c>
    </row>
    <row r="885" spans="26:32" ht="18" customHeight="1">
      <c r="Z885" s="18">
        <f t="shared" si="107"/>
        <v>860</v>
      </c>
      <c r="AA885" s="19">
        <f t="shared" si="105"/>
        <v>11.466666666666823</v>
      </c>
      <c r="AB885" s="19">
        <f t="shared" si="102"/>
        <v>3.0869489405318475</v>
      </c>
      <c r="AC885" s="19">
        <f t="shared" si="103"/>
        <v>-2.3265143087441342</v>
      </c>
      <c r="AD885" s="17">
        <f t="shared" si="106"/>
        <v>0.004319259433891429</v>
      </c>
      <c r="AE885" s="19">
        <f t="shared" si="108"/>
        <v>2.503763592523484</v>
      </c>
      <c r="AF885" s="23">
        <f t="shared" si="104"/>
        <v>0</v>
      </c>
    </row>
    <row r="886" spans="26:32" ht="18" customHeight="1">
      <c r="Z886" s="18">
        <f t="shared" si="107"/>
        <v>861</v>
      </c>
      <c r="AA886" s="19">
        <f t="shared" si="105"/>
        <v>11.480000000000157</v>
      </c>
      <c r="AB886" s="19">
        <f t="shared" si="102"/>
        <v>3.0760401637912627</v>
      </c>
      <c r="AC886" s="19">
        <f t="shared" si="103"/>
        <v>-2.3194561546082753</v>
      </c>
      <c r="AD886" s="17">
        <f t="shared" si="106"/>
        <v>0.004334577126229657</v>
      </c>
      <c r="AE886" s="19">
        <f t="shared" si="108"/>
        <v>2.5080981696497133</v>
      </c>
      <c r="AF886" s="23">
        <f t="shared" si="104"/>
        <v>0</v>
      </c>
    </row>
    <row r="887" spans="26:32" ht="18" customHeight="1">
      <c r="Z887" s="18">
        <f t="shared" si="107"/>
        <v>862</v>
      </c>
      <c r="AA887" s="19">
        <f t="shared" si="105"/>
        <v>11.49333333333349</v>
      </c>
      <c r="AB887" s="19">
        <f t="shared" si="102"/>
        <v>3.0650903890814836</v>
      </c>
      <c r="AC887" s="19">
        <f t="shared" si="103"/>
        <v>-2.3123565251180107</v>
      </c>
      <c r="AD887" s="17">
        <f t="shared" si="106"/>
        <v>0.004350062034330067</v>
      </c>
      <c r="AE887" s="19">
        <f t="shared" si="108"/>
        <v>2.5124482316840435</v>
      </c>
      <c r="AF887" s="23">
        <f t="shared" si="104"/>
        <v>0</v>
      </c>
    </row>
    <row r="888" spans="26:32" ht="18" customHeight="1">
      <c r="Z888" s="18">
        <f t="shared" si="107"/>
        <v>863</v>
      </c>
      <c r="AA888" s="19">
        <f t="shared" si="105"/>
        <v>11.506666666666824</v>
      </c>
      <c r="AB888" s="19">
        <f t="shared" si="102"/>
        <v>3.054099181789054</v>
      </c>
      <c r="AC888" s="19">
        <f t="shared" si="103"/>
        <v>-2.3052150752821574</v>
      </c>
      <c r="AD888" s="17">
        <f t="shared" si="106"/>
        <v>0.0043657172016014325</v>
      </c>
      <c r="AE888" s="19">
        <f t="shared" si="108"/>
        <v>2.516813948885645</v>
      </c>
      <c r="AF888" s="23">
        <f t="shared" si="104"/>
        <v>0</v>
      </c>
    </row>
    <row r="889" spans="26:32" ht="18" customHeight="1">
      <c r="Z889" s="18">
        <f t="shared" si="107"/>
        <v>864</v>
      </c>
      <c r="AA889" s="19">
        <f t="shared" si="105"/>
        <v>11.520000000000158</v>
      </c>
      <c r="AB889" s="19">
        <f t="shared" si="102"/>
        <v>3.0430660992769147</v>
      </c>
      <c r="AC889" s="19">
        <f t="shared" si="103"/>
        <v>-2.298031453501681</v>
      </c>
      <c r="AD889" s="17">
        <f t="shared" si="106"/>
        <v>0.004381545749696849</v>
      </c>
      <c r="AE889" s="19">
        <f t="shared" si="108"/>
        <v>2.521195494635342</v>
      </c>
      <c r="AF889" s="23">
        <f t="shared" si="104"/>
        <v>0</v>
      </c>
    </row>
    <row r="890" spans="26:32" ht="18" customHeight="1">
      <c r="Z890" s="18">
        <f t="shared" si="107"/>
        <v>865</v>
      </c>
      <c r="AA890" s="19">
        <f t="shared" si="105"/>
        <v>11.533333333333491</v>
      </c>
      <c r="AB890" s="19">
        <f t="shared" si="102"/>
        <v>3.031990690678791</v>
      </c>
      <c r="AC890" s="19">
        <f t="shared" si="103"/>
        <v>-2.290805301402021</v>
      </c>
      <c r="AD890" s="17">
        <f t="shared" si="106"/>
        <v>0.004397550881117091</v>
      </c>
      <c r="AE890" s="19">
        <f t="shared" si="108"/>
        <v>2.5255930455164592</v>
      </c>
      <c r="AF890" s="23">
        <f t="shared" si="104"/>
        <v>0</v>
      </c>
    </row>
    <row r="891" spans="26:32" ht="18" customHeight="1">
      <c r="Z891" s="18">
        <f t="shared" si="107"/>
        <v>866</v>
      </c>
      <c r="AA891" s="19">
        <f t="shared" si="105"/>
        <v>11.546666666666825</v>
      </c>
      <c r="AB891" s="19">
        <f t="shared" si="102"/>
        <v>3.0208724966866716</v>
      </c>
      <c r="AC891" s="19">
        <f t="shared" si="103"/>
        <v>-2.2835362536598067</v>
      </c>
      <c r="AD891" s="17">
        <f t="shared" si="106"/>
        <v>0.0044137358819207</v>
      </c>
      <c r="AE891" s="19">
        <f t="shared" si="108"/>
        <v>2.53000678139838</v>
      </c>
      <c r="AF891" s="23">
        <f t="shared" si="104"/>
        <v>0</v>
      </c>
    </row>
    <row r="892" spans="26:32" ht="18" customHeight="1">
      <c r="Z892" s="18">
        <f t="shared" si="107"/>
        <v>867</v>
      </c>
      <c r="AA892" s="19">
        <f t="shared" si="105"/>
        <v>11.560000000000159</v>
      </c>
      <c r="AB892" s="19">
        <f t="shared" si="102"/>
        <v>3.0097110493311265</v>
      </c>
      <c r="AC892" s="19">
        <f t="shared" si="103"/>
        <v>-2.2762239378237648</v>
      </c>
      <c r="AD892" s="17">
        <f t="shared" si="106"/>
        <v>0.004430104124545947</v>
      </c>
      <c r="AE892" s="19">
        <f t="shared" si="108"/>
        <v>2.534436885522926</v>
      </c>
      <c r="AF892" s="23">
        <f t="shared" si="104"/>
        <v>0</v>
      </c>
    </row>
    <row r="893" spans="26:32" ht="18" customHeight="1">
      <c r="Z893" s="18">
        <f t="shared" si="107"/>
        <v>868</v>
      </c>
      <c r="AA893" s="19">
        <f t="shared" si="105"/>
        <v>11.573333333333492</v>
      </c>
      <c r="AB893" s="19">
        <f t="shared" si="102"/>
        <v>2.9985058717541695</v>
      </c>
      <c r="AC893" s="19">
        <f t="shared" si="103"/>
        <v>-2.2688679741295705</v>
      </c>
      <c r="AD893" s="17">
        <f t="shared" si="106"/>
        <v>0.0044466590707501735</v>
      </c>
      <c r="AE893" s="19">
        <f t="shared" si="108"/>
        <v>2.538883544593676</v>
      </c>
      <c r="AF893" s="23">
        <f t="shared" si="104"/>
        <v>0</v>
      </c>
    </row>
    <row r="894" spans="26:32" ht="18" customHeight="1">
      <c r="Z894" s="18">
        <f t="shared" si="107"/>
        <v>869</v>
      </c>
      <c r="AA894" s="19">
        <f t="shared" si="105"/>
        <v>11.586666666666826</v>
      </c>
      <c r="AB894" s="19">
        <f t="shared" si="102"/>
        <v>2.987256477974377</v>
      </c>
      <c r="AC894" s="19">
        <f t="shared" si="103"/>
        <v>-2.2614679753084146</v>
      </c>
      <c r="AD894" s="17">
        <f t="shared" si="106"/>
        <v>0.004463404274672293</v>
      </c>
      <c r="AE894" s="19">
        <f t="shared" si="108"/>
        <v>2.5433469488683484</v>
      </c>
      <c r="AF894" s="23">
        <f t="shared" si="104"/>
        <v>0</v>
      </c>
    </row>
    <row r="895" spans="26:32" ht="18" customHeight="1">
      <c r="Z895" s="18">
        <f t="shared" si="107"/>
        <v>870</v>
      </c>
      <c r="AA895" s="19">
        <f t="shared" si="105"/>
        <v>11.60000000000016</v>
      </c>
      <c r="AB895" s="19">
        <f t="shared" si="102"/>
        <v>2.9759623726438935</v>
      </c>
      <c r="AC895" s="19">
        <f t="shared" si="103"/>
        <v>-2.2540235463889857</v>
      </c>
      <c r="AD895" s="17">
        <f t="shared" si="106"/>
        <v>0.004480343386024664</v>
      </c>
      <c r="AE895" s="19">
        <f t="shared" si="108"/>
        <v>2.547827292254373</v>
      </c>
      <c r="AF895" s="23">
        <f t="shared" si="104"/>
        <v>0</v>
      </c>
    </row>
    <row r="896" spans="26:32" ht="18" customHeight="1">
      <c r="Z896" s="18">
        <f t="shared" si="107"/>
        <v>871</v>
      </c>
      <c r="AA896" s="19">
        <f t="shared" si="105"/>
        <v>11.613333333333493</v>
      </c>
      <c r="AB896" s="19">
        <f t="shared" si="102"/>
        <v>2.9646230507970297</v>
      </c>
      <c r="AC896" s="19">
        <f t="shared" si="103"/>
        <v>-2.2465342844926344</v>
      </c>
      <c r="AD896" s="17">
        <f t="shared" si="106"/>
        <v>0.004497480153420756</v>
      </c>
      <c r="AE896" s="19">
        <f t="shared" si="108"/>
        <v>2.5523247724077938</v>
      </c>
      <c r="AF896" s="23">
        <f t="shared" si="104"/>
        <v>0</v>
      </c>
    </row>
    <row r="897" spans="26:32" ht="18" customHeight="1">
      <c r="Z897" s="18">
        <f t="shared" si="107"/>
        <v>872</v>
      </c>
      <c r="AA897" s="19">
        <f t="shared" si="105"/>
        <v>11.626666666666827</v>
      </c>
      <c r="AB897" s="19">
        <f t="shared" si="102"/>
        <v>2.9532379975900156</v>
      </c>
      <c r="AC897" s="19">
        <f t="shared" si="103"/>
        <v>-2.2389997786213516</v>
      </c>
      <c r="AD897" s="17">
        <f t="shared" si="106"/>
        <v>0.004514818427845632</v>
      </c>
      <c r="AE897" s="19">
        <f t="shared" si="108"/>
        <v>2.5568395908356396</v>
      </c>
      <c r="AF897" s="23">
        <f t="shared" si="104"/>
        <v>0</v>
      </c>
    </row>
    <row r="898" spans="26:32" ht="18" customHeight="1">
      <c r="Z898" s="18">
        <f t="shared" si="107"/>
        <v>873</v>
      </c>
      <c r="AA898" s="19">
        <f t="shared" si="105"/>
        <v>11.64000000000016</v>
      </c>
      <c r="AB898" s="19">
        <f t="shared" si="102"/>
        <v>2.9418066880316114</v>
      </c>
      <c r="AC898" s="19">
        <f t="shared" si="103"/>
        <v>-2.2314196094383405</v>
      </c>
      <c r="AD898" s="17">
        <f t="shared" si="106"/>
        <v>0.004532362166276393</v>
      </c>
      <c r="AE898" s="19">
        <f t="shared" si="108"/>
        <v>2.561371953001916</v>
      </c>
      <c r="AF898" s="23">
        <f t="shared" si="104"/>
        <v>0</v>
      </c>
    </row>
    <row r="899" spans="26:32" ht="18" customHeight="1">
      <c r="Z899" s="18">
        <f t="shared" si="107"/>
        <v>874</v>
      </c>
      <c r="AA899" s="19">
        <f t="shared" si="105"/>
        <v>11.653333333333494</v>
      </c>
      <c r="AB899" s="19">
        <f t="shared" si="102"/>
        <v>2.9303285867042006</v>
      </c>
      <c r="AC899" s="19">
        <f t="shared" si="103"/>
        <v>-2.2237933490408532</v>
      </c>
      <c r="AD899" s="17">
        <f t="shared" si="106"/>
        <v>0.004550115435460295</v>
      </c>
      <c r="AE899" s="19">
        <f t="shared" si="108"/>
        <v>2.5659220684373762</v>
      </c>
      <c r="AF899" s="23">
        <f t="shared" si="104"/>
        <v>0</v>
      </c>
    </row>
    <row r="900" spans="26:32" ht="18" customHeight="1">
      <c r="Z900" s="18">
        <f t="shared" si="107"/>
        <v>875</v>
      </c>
      <c r="AA900" s="19">
        <f t="shared" si="105"/>
        <v>11.666666666666828</v>
      </c>
      <c r="AB900" s="19">
        <f t="shared" si="102"/>
        <v>2.9188031474747835</v>
      </c>
      <c r="AC900" s="19">
        <f t="shared" si="103"/>
        <v>-2.216120560724851</v>
      </c>
      <c r="AD900" s="17">
        <f t="shared" si="106"/>
        <v>0.004568082415858956</v>
      </c>
      <c r="AE900" s="19">
        <f t="shared" si="108"/>
        <v>2.570490150853235</v>
      </c>
      <c r="AF900" s="23">
        <f t="shared" si="104"/>
        <v>0</v>
      </c>
    </row>
    <row r="901" spans="26:32" ht="18" customHeight="1">
      <c r="Z901" s="18">
        <f t="shared" si="107"/>
        <v>876</v>
      </c>
      <c r="AA901" s="19">
        <f t="shared" si="105"/>
        <v>11.680000000000161</v>
      </c>
      <c r="AB901" s="19">
        <f t="shared" si="102"/>
        <v>2.907229813195618</v>
      </c>
      <c r="AC901" s="19">
        <f t="shared" si="103"/>
        <v>-2.2084007987412506</v>
      </c>
      <c r="AD901" s="17">
        <f t="shared" si="106"/>
        <v>0.004586267405767065</v>
      </c>
      <c r="AE901" s="19">
        <f t="shared" si="108"/>
        <v>2.5750764182590022</v>
      </c>
      <c r="AF901" s="23">
        <f t="shared" si="104"/>
        <v>0</v>
      </c>
    </row>
    <row r="902" spans="26:32" ht="18" customHeight="1">
      <c r="Z902" s="18">
        <f t="shared" si="107"/>
        <v>877</v>
      </c>
      <c r="AA902" s="19">
        <f t="shared" si="105"/>
        <v>11.693333333333495</v>
      </c>
      <c r="AB902" s="19">
        <f t="shared" si="102"/>
        <v>2.8956080153939596</v>
      </c>
      <c r="AC902" s="19">
        <f t="shared" si="103"/>
        <v>-2.2006336080433444</v>
      </c>
      <c r="AD902" s="17">
        <f t="shared" si="106"/>
        <v>0.004604674825614916</v>
      </c>
      <c r="AE902" s="19">
        <f t="shared" si="108"/>
        <v>2.5796810930846172</v>
      </c>
      <c r="AF902" s="23">
        <f t="shared" si="104"/>
        <v>0</v>
      </c>
    </row>
    <row r="903" spans="26:32" ht="18" customHeight="1">
      <c r="Z903" s="18">
        <f t="shared" si="107"/>
        <v>878</v>
      </c>
      <c r="AA903" s="19">
        <f t="shared" si="105"/>
        <v>11.706666666666829</v>
      </c>
      <c r="AB903" s="19">
        <f t="shared" si="102"/>
        <v>2.883937173950403</v>
      </c>
      <c r="AC903" s="19">
        <f t="shared" si="103"/>
        <v>-2.1928185240249625</v>
      </c>
      <c r="AD903" s="17">
        <f t="shared" si="106"/>
        <v>0.00462330922246458</v>
      </c>
      <c r="AE903" s="19">
        <f t="shared" si="108"/>
        <v>2.584304402307082</v>
      </c>
      <c r="AF903" s="23">
        <f t="shared" si="104"/>
        <v>0</v>
      </c>
    </row>
    <row r="904" spans="26:32" ht="18" customHeight="1">
      <c r="Z904" s="18">
        <f t="shared" si="107"/>
        <v>879</v>
      </c>
      <c r="AA904" s="19">
        <f t="shared" si="105"/>
        <v>11.720000000000162</v>
      </c>
      <c r="AB904" s="19">
        <f t="shared" si="102"/>
        <v>2.8722166967653364</v>
      </c>
      <c r="AC904" s="19">
        <f t="shared" si="103"/>
        <v>-2.184955072249008</v>
      </c>
      <c r="AD904" s="17">
        <f t="shared" si="106"/>
        <v>0.0046421752747100205</v>
      </c>
      <c r="AE904" s="19">
        <f t="shared" si="108"/>
        <v>2.5889465775817917</v>
      </c>
      <c r="AF904" s="23">
        <f t="shared" si="104"/>
        <v>0</v>
      </c>
    </row>
    <row r="905" spans="26:32" ht="18" customHeight="1">
      <c r="Z905" s="18">
        <f t="shared" si="107"/>
        <v>880</v>
      </c>
      <c r="AA905" s="19">
        <f t="shared" si="105"/>
        <v>11.733333333333496</v>
      </c>
      <c r="AB905" s="19">
        <f t="shared" si="102"/>
        <v>2.8604459794129538</v>
      </c>
      <c r="AC905" s="19">
        <f t="shared" si="103"/>
        <v>-2.1770427681658964</v>
      </c>
      <c r="AD905" s="17">
        <f t="shared" si="106"/>
        <v>0.004661277796992244</v>
      </c>
      <c r="AE905" s="19">
        <f t="shared" si="108"/>
        <v>2.593607855378784</v>
      </c>
      <c r="AF905" s="23">
        <f t="shared" si="104"/>
        <v>0</v>
      </c>
    </row>
    <row r="906" spans="26:32" ht="18" customHeight="1">
      <c r="Z906" s="18">
        <f t="shared" si="107"/>
        <v>881</v>
      </c>
      <c r="AA906" s="19">
        <f t="shared" si="105"/>
        <v>11.74666666666683</v>
      </c>
      <c r="AB906" s="19">
        <f t="shared" si="102"/>
        <v>2.8486244047822677</v>
      </c>
      <c r="AC906" s="19">
        <f t="shared" si="103"/>
        <v>-2.169081116821459</v>
      </c>
      <c r="AD906" s="17">
        <f t="shared" si="106"/>
        <v>0.004680621745341136</v>
      </c>
      <c r="AE906" s="19">
        <f t="shared" si="108"/>
        <v>2.598288477124125</v>
      </c>
      <c r="AF906" s="23">
        <f t="shared" si="104"/>
        <v>0</v>
      </c>
    </row>
    <row r="907" spans="26:32" ht="18" customHeight="1">
      <c r="Z907" s="18">
        <f t="shared" si="107"/>
        <v>882</v>
      </c>
      <c r="AA907" s="19">
        <f t="shared" si="105"/>
        <v>11.760000000000163</v>
      </c>
      <c r="AB907" s="19">
        <f t="shared" si="102"/>
        <v>2.8367513427045337</v>
      </c>
      <c r="AC907" s="19">
        <f t="shared" si="103"/>
        <v>-2.161069612553826</v>
      </c>
      <c r="AD907" s="17">
        <f t="shared" si="106"/>
        <v>0.004700212222556473</v>
      </c>
      <c r="AE907" s="19">
        <f t="shared" si="108"/>
        <v>2.6029886893466814</v>
      </c>
      <c r="AF907" s="23">
        <f t="shared" si="104"/>
        <v>0</v>
      </c>
    </row>
    <row r="908" spans="26:32" ht="18" customHeight="1">
      <c r="Z908" s="18">
        <f t="shared" si="107"/>
        <v>883</v>
      </c>
      <c r="AA908" s="19">
        <f t="shared" si="105"/>
        <v>11.773333333333497</v>
      </c>
      <c r="AB908" s="19">
        <f t="shared" si="102"/>
        <v>2.8248261495663796</v>
      </c>
      <c r="AC908" s="19">
        <f t="shared" si="103"/>
        <v>-2.1530077386787294</v>
      </c>
      <c r="AD908" s="17">
        <f t="shared" si="106"/>
        <v>0.004720054483841438</v>
      </c>
      <c r="AE908" s="19">
        <f t="shared" si="108"/>
        <v>2.6077087438305226</v>
      </c>
      <c r="AF908" s="23">
        <f t="shared" si="104"/>
        <v>0</v>
      </c>
    </row>
    <row r="909" spans="26:32" ht="18" customHeight="1">
      <c r="Z909" s="18">
        <f t="shared" si="107"/>
        <v>884</v>
      </c>
      <c r="AA909" s="19">
        <f t="shared" si="105"/>
        <v>11.78666666666683</v>
      </c>
      <c r="AB909" s="19">
        <f t="shared" si="102"/>
        <v>2.812848167908048</v>
      </c>
      <c r="AC909" s="19">
        <f t="shared" si="103"/>
        <v>-2.144894967162735</v>
      </c>
      <c r="AD909" s="17">
        <f t="shared" si="106"/>
        <v>0.004740153942702677</v>
      </c>
      <c r="AE909" s="19">
        <f t="shared" si="108"/>
        <v>2.612448897773225</v>
      </c>
      <c r="AF909" s="23">
        <f t="shared" si="104"/>
        <v>0</v>
      </c>
    </row>
    <row r="910" spans="26:32" ht="18" customHeight="1">
      <c r="Z910" s="18">
        <f t="shared" si="107"/>
        <v>885</v>
      </c>
      <c r="AA910" s="19">
        <f t="shared" si="105"/>
        <v>11.800000000000164</v>
      </c>
      <c r="AB910" s="19">
        <f t="shared" si="102"/>
        <v>2.800816726006039</v>
      </c>
      <c r="AC910" s="19">
        <f t="shared" si="103"/>
        <v>-2.1367307582838313</v>
      </c>
      <c r="AD910" s="17">
        <f t="shared" si="106"/>
        <v>0.004760516177131894</v>
      </c>
      <c r="AE910" s="19">
        <f t="shared" si="108"/>
        <v>2.617209413950357</v>
      </c>
      <c r="AF910" s="23">
        <f t="shared" si="104"/>
        <v>0</v>
      </c>
    </row>
    <row r="911" spans="26:32" ht="18" customHeight="1">
      <c r="Z911" s="18">
        <f t="shared" si="107"/>
        <v>886</v>
      </c>
      <c r="AA911" s="19">
        <f t="shared" si="105"/>
        <v>11.813333333333498</v>
      </c>
      <c r="AB911" s="19">
        <f t="shared" si="102"/>
        <v>2.7887311374393318</v>
      </c>
      <c r="AC911" s="19">
        <f t="shared" si="103"/>
        <v>-2.128514560278713</v>
      </c>
      <c r="AD911" s="17">
        <f t="shared" si="106"/>
        <v>0.0047811469360851564</v>
      </c>
      <c r="AE911" s="19">
        <f t="shared" si="108"/>
        <v>2.621990560886442</v>
      </c>
      <c r="AF911" s="23">
        <f t="shared" si="104"/>
        <v>0</v>
      </c>
    </row>
    <row r="912" spans="26:32" ht="18" customHeight="1">
      <c r="Z912" s="18">
        <f t="shared" si="107"/>
        <v>887</v>
      </c>
      <c r="AA912" s="19">
        <f t="shared" si="105"/>
        <v>11.826666666666831</v>
      </c>
      <c r="AB912" s="19">
        <f t="shared" si="102"/>
        <v>2.776590700638483</v>
      </c>
      <c r="AC912" s="19">
        <f t="shared" si="103"/>
        <v>-2.1202458089761924</v>
      </c>
      <c r="AD912" s="17">
        <f t="shared" si="106"/>
        <v>0.004802052146276837</v>
      </c>
      <c r="AE912" s="19">
        <f t="shared" si="108"/>
        <v>2.626792613032719</v>
      </c>
      <c r="AF912" s="23">
        <f t="shared" si="104"/>
        <v>0</v>
      </c>
    </row>
    <row r="913" spans="26:32" ht="18" customHeight="1">
      <c r="Z913" s="18">
        <f t="shared" si="107"/>
        <v>888</v>
      </c>
      <c r="AA913" s="19">
        <f t="shared" si="105"/>
        <v>11.840000000000165</v>
      </c>
      <c r="AB913" s="19">
        <f t="shared" si="102"/>
        <v>2.764394698416705</v>
      </c>
      <c r="AC913" s="19">
        <f t="shared" si="103"/>
        <v>-2.111923927416004</v>
      </c>
      <c r="AD913" s="17">
        <f t="shared" si="106"/>
        <v>0.00482323791930651</v>
      </c>
      <c r="AE913" s="19">
        <f t="shared" si="108"/>
        <v>2.6316158509520253</v>
      </c>
      <c r="AF913" s="23">
        <f t="shared" si="104"/>
        <v>0</v>
      </c>
    </row>
    <row r="914" spans="26:32" ht="18" customHeight="1">
      <c r="Z914" s="18">
        <f t="shared" si="107"/>
        <v>889</v>
      </c>
      <c r="AA914" s="19">
        <f t="shared" si="105"/>
        <v>11.853333333333499</v>
      </c>
      <c r="AB914" s="19">
        <f t="shared" si="102"/>
        <v>2.7521423974820363</v>
      </c>
      <c r="AC914" s="19">
        <f t="shared" si="103"/>
        <v>-2.103548325452299</v>
      </c>
      <c r="AD914" s="17">
        <f t="shared" si="106"/>
        <v>0.00484471055913827</v>
      </c>
      <c r="AE914" s="19">
        <f t="shared" si="108"/>
        <v>2.636460561511164</v>
      </c>
      <c r="AF914" s="23">
        <f t="shared" si="104"/>
        <v>0</v>
      </c>
    </row>
    <row r="915" spans="26:32" ht="18" customHeight="1">
      <c r="Z915" s="18">
        <f t="shared" si="107"/>
        <v>890</v>
      </c>
      <c r="AA915" s="19">
        <f t="shared" si="105"/>
        <v>11.866666666666832</v>
      </c>
      <c r="AB915" s="19">
        <f t="shared" si="102"/>
        <v>2.7398330479297486</v>
      </c>
      <c r="AC915" s="19">
        <f t="shared" si="103"/>
        <v>-2.095118399341126</v>
      </c>
      <c r="AD915" s="17">
        <f t="shared" si="106"/>
        <v>0.004866476569953109</v>
      </c>
      <c r="AE915" s="19">
        <f t="shared" si="108"/>
        <v>2.641327038081117</v>
      </c>
      <c r="AF915" s="23">
        <f t="shared" si="104"/>
        <v>0</v>
      </c>
    </row>
    <row r="916" spans="26:32" ht="18" customHeight="1">
      <c r="Z916" s="18">
        <f t="shared" si="107"/>
        <v>891</v>
      </c>
      <c r="AA916" s="19">
        <f t="shared" si="105"/>
        <v>11.880000000000166</v>
      </c>
      <c r="AB916" s="19">
        <f t="shared" si="102"/>
        <v>2.7274658827138905</v>
      </c>
      <c r="AC916" s="19">
        <f t="shared" si="103"/>
        <v>-2.0866335313110134</v>
      </c>
      <c r="AD916" s="17">
        <f t="shared" si="106"/>
        <v>0.004888542664396728</v>
      </c>
      <c r="AE916" s="19">
        <f t="shared" si="108"/>
        <v>2.6462155807455137</v>
      </c>
      <c r="AF916" s="23">
        <f t="shared" si="104"/>
        <v>0</v>
      </c>
    </row>
    <row r="917" spans="26:32" ht="18" customHeight="1">
      <c r="Z917" s="18">
        <f t="shared" si="107"/>
        <v>892</v>
      </c>
      <c r="AA917" s="19">
        <f t="shared" si="105"/>
        <v>11.8933333333335</v>
      </c>
      <c r="AB917" s="19">
        <f t="shared" si="102"/>
        <v>2.715040117096927</v>
      </c>
      <c r="AC917" s="19">
        <f t="shared" si="103"/>
        <v>-2.0780930891158165</v>
      </c>
      <c r="AD917" s="17">
        <f t="shared" si="106"/>
        <v>0.0049109157722465185</v>
      </c>
      <c r="AE917" s="19">
        <f t="shared" si="108"/>
        <v>2.6511264965177603</v>
      </c>
      <c r="AF917" s="23">
        <f t="shared" si="104"/>
        <v>0</v>
      </c>
    </row>
    <row r="918" spans="26:32" ht="18" customHeight="1">
      <c r="Z918" s="18">
        <f t="shared" si="107"/>
        <v>893</v>
      </c>
      <c r="AA918" s="19">
        <f t="shared" si="105"/>
        <v>11.906666666666833</v>
      </c>
      <c r="AB918" s="19">
        <f t="shared" si="102"/>
        <v>2.702554948076504</v>
      </c>
      <c r="AC918" s="19">
        <f t="shared" si="103"/>
        <v>-2.0694964255690325</v>
      </c>
      <c r="AD918" s="17">
        <f t="shared" si="106"/>
        <v>0.00493360304952286</v>
      </c>
      <c r="AE918" s="19">
        <f t="shared" si="108"/>
        <v>2.6560600995672834</v>
      </c>
      <c r="AF918" s="23">
        <f t="shared" si="104"/>
        <v>0</v>
      </c>
    </row>
    <row r="919" spans="26:32" ht="18" customHeight="1">
      <c r="Z919" s="18">
        <f t="shared" si="107"/>
        <v>894</v>
      </c>
      <c r="AA919" s="19">
        <f t="shared" si="105"/>
        <v>11.920000000000167</v>
      </c>
      <c r="AB919" s="19">
        <f t="shared" si="102"/>
        <v>2.690009553787926</v>
      </c>
      <c r="AC919" s="19">
        <f t="shared" si="103"/>
        <v>-2.060842878058457</v>
      </c>
      <c r="AD919" s="17">
        <f t="shared" si="106"/>
        <v>0.004956611888072313</v>
      </c>
      <c r="AE919" s="19">
        <f t="shared" si="108"/>
        <v>2.6610167114553556</v>
      </c>
      <c r="AF919" s="23">
        <f t="shared" si="104"/>
        <v>0</v>
      </c>
    </row>
    <row r="920" spans="26:32" ht="18" customHeight="1">
      <c r="Z920" s="18">
        <f t="shared" si="107"/>
        <v>895</v>
      </c>
      <c r="AA920" s="19">
        <f t="shared" si="105"/>
        <v>11.9333333333335</v>
      </c>
      <c r="AB920" s="19">
        <f t="shared" si="102"/>
        <v>2.677403092881288</v>
      </c>
      <c r="AC920" s="19">
        <f t="shared" si="103"/>
        <v>-2.0521317680403164</v>
      </c>
      <c r="AD920" s="17">
        <f t="shared" si="106"/>
        <v>0.004979949925651525</v>
      </c>
      <c r="AE920" s="19">
        <f t="shared" si="108"/>
        <v>2.665996661381007</v>
      </c>
      <c r="AF920" s="23">
        <f t="shared" si="104"/>
        <v>0</v>
      </c>
    </row>
    <row r="921" spans="26:32" ht="18" customHeight="1">
      <c r="Z921" s="18">
        <f t="shared" si="107"/>
        <v>896</v>
      </c>
      <c r="AA921" s="19">
        <f t="shared" si="105"/>
        <v>11.946666666666834</v>
      </c>
      <c r="AB921" s="19">
        <f aca="true" t="shared" si="109" ref="AB921:AB984">SQRT(2*g*(2*d+AA921-2*SQRT(AA921^2+d^2))*(AA921^2+d^2)/(3*AA921^2+d^2))</f>
        <v>2.66473470387179</v>
      </c>
      <c r="AC921" s="19">
        <f aca="true" t="shared" si="110" ref="AC921:AC984">-AB921*AA921/SQRT(AA921^2+d^2)</f>
        <v>-2.0433624005116906</v>
      </c>
      <c r="AD921" s="17">
        <f t="shared" si="106"/>
        <v>0.005003625056543283</v>
      </c>
      <c r="AE921" s="19">
        <f t="shared" si="108"/>
        <v>2.6710002864375504</v>
      </c>
      <c r="AF921" s="23">
        <f aca="true" t="shared" si="111" ref="AF921:AF984">IF(čas&gt;=AE921,AA921,0)</f>
        <v>0</v>
      </c>
    </row>
    <row r="922" spans="26:32" ht="18" customHeight="1">
      <c r="Z922" s="18">
        <f t="shared" si="107"/>
        <v>897</v>
      </c>
      <c r="AA922" s="19">
        <f aca="true" t="shared" si="112" ref="AA922:AA985">AA921+AA$21</f>
        <v>11.960000000000168</v>
      </c>
      <c r="AB922" s="19">
        <f t="shared" si="109"/>
        <v>2.6520035044618875</v>
      </c>
      <c r="AC922" s="19">
        <f t="shared" si="110"/>
        <v>-2.0345340634601383</v>
      </c>
      <c r="AD922" s="17">
        <f aca="true" t="shared" si="113" ref="AD922:AD985">AA$21/AB922</f>
        <v>0.005027645442738121</v>
      </c>
      <c r="AE922" s="19">
        <f t="shared" si="108"/>
        <v>2.6760279318802884</v>
      </c>
      <c r="AF922" s="23">
        <f t="shared" si="111"/>
        <v>0</v>
      </c>
    </row>
    <row r="923" spans="26:32" ht="18" customHeight="1">
      <c r="Z923" s="18">
        <f aca="true" t="shared" si="114" ref="Z923:Z986">Z922+1</f>
        <v>898</v>
      </c>
      <c r="AA923" s="19">
        <f t="shared" si="112"/>
        <v>11.973333333333501</v>
      </c>
      <c r="AB923" s="19">
        <f t="shared" si="109"/>
        <v>2.639208590833815</v>
      </c>
      <c r="AC923" s="19">
        <f t="shared" si="110"/>
        <v>-2.0256460272893397</v>
      </c>
      <c r="AD923" s="17">
        <f t="shared" si="113"/>
        <v>0.005052019525717323</v>
      </c>
      <c r="AE923" s="19">
        <f aca="true" t="shared" si="115" ref="AE923:AE986">AE922+AD923</f>
        <v>2.681079951406006</v>
      </c>
      <c r="AF923" s="23">
        <f t="shared" si="111"/>
        <v>0</v>
      </c>
    </row>
    <row r="924" spans="26:32" ht="18" customHeight="1">
      <c r="Z924" s="18">
        <f t="shared" si="114"/>
        <v>899</v>
      </c>
      <c r="AA924" s="19">
        <f t="shared" si="112"/>
        <v>11.986666666666835</v>
      </c>
      <c r="AB924" s="19">
        <f t="shared" si="109"/>
        <v>2.6263490369107103</v>
      </c>
      <c r="AC924" s="19">
        <f t="shared" si="110"/>
        <v>-2.016697544219331</v>
      </c>
      <c r="AD924" s="17">
        <f t="shared" si="113"/>
        <v>0.005076756038876274</v>
      </c>
      <c r="AE924" s="19">
        <f t="shared" si="115"/>
        <v>2.686156707444882</v>
      </c>
      <c r="AF924" s="23">
        <f t="shared" si="111"/>
        <v>0</v>
      </c>
    </row>
    <row r="925" spans="26:32" ht="18" customHeight="1">
      <c r="Z925" s="18">
        <f t="shared" si="114"/>
        <v>900</v>
      </c>
      <c r="AA925" s="19">
        <f t="shared" si="112"/>
        <v>12.000000000000169</v>
      </c>
      <c r="AB925" s="19">
        <f t="shared" si="109"/>
        <v>2.6134238935848146</v>
      </c>
      <c r="AC925" s="19">
        <f t="shared" si="110"/>
        <v>-2.0076878476600943</v>
      </c>
      <c r="AD925" s="17">
        <f t="shared" si="113"/>
        <v>0.005101864020629312</v>
      </c>
      <c r="AE925" s="19">
        <f t="shared" si="115"/>
        <v>2.6912585714655117</v>
      </c>
      <c r="AF925" s="23">
        <f t="shared" si="111"/>
        <v>0</v>
      </c>
    </row>
    <row r="926" spans="26:32" ht="18" customHeight="1">
      <c r="Z926" s="18">
        <f t="shared" si="114"/>
        <v>901</v>
      </c>
      <c r="AA926" s="19">
        <f t="shared" si="112"/>
        <v>12.013333333333502</v>
      </c>
      <c r="AB926" s="19">
        <f t="shared" si="109"/>
        <v>2.6004321879108234</v>
      </c>
      <c r="AC926" s="19">
        <f t="shared" si="110"/>
        <v>-1.9986161515569474</v>
      </c>
      <c r="AD926" s="17">
        <f t="shared" si="113"/>
        <v>0.005127352828240939</v>
      </c>
      <c r="AE926" s="19">
        <f t="shared" si="115"/>
        <v>2.6963859242937525</v>
      </c>
      <c r="AF926" s="23">
        <f t="shared" si="111"/>
        <v>0</v>
      </c>
    </row>
    <row r="927" spans="26:32" ht="18" customHeight="1">
      <c r="Z927" s="18">
        <f t="shared" si="114"/>
        <v>902</v>
      </c>
      <c r="AA927" s="19">
        <f t="shared" si="112"/>
        <v>12.026666666666836</v>
      </c>
      <c r="AB927" s="19">
        <f t="shared" si="109"/>
        <v>2.587372922262501</v>
      </c>
      <c r="AC927" s="19">
        <f t="shared" si="110"/>
        <v>-1.9894816497062147</v>
      </c>
      <c r="AD927" s="17">
        <f t="shared" si="113"/>
        <v>0.005153232152431333</v>
      </c>
      <c r="AE927" s="19">
        <f t="shared" si="115"/>
        <v>2.701539156446184</v>
      </c>
      <c r="AF927" s="23">
        <f t="shared" si="111"/>
        <v>0</v>
      </c>
    </row>
    <row r="928" spans="26:32" ht="18" customHeight="1">
      <c r="Z928" s="18">
        <f t="shared" si="114"/>
        <v>903</v>
      </c>
      <c r="AA928" s="19">
        <f t="shared" si="112"/>
        <v>12.04000000000017</v>
      </c>
      <c r="AB928" s="19">
        <f t="shared" si="109"/>
        <v>2.5742450734504745</v>
      </c>
      <c r="AC928" s="19">
        <f t="shared" si="110"/>
        <v>-1.9802835150394904</v>
      </c>
      <c r="AD928" s="17">
        <f t="shared" si="113"/>
        <v>0.005179512032807957</v>
      </c>
      <c r="AE928" s="19">
        <f t="shared" si="115"/>
        <v>2.7067186684789917</v>
      </c>
      <c r="AF928" s="23">
        <f t="shared" si="111"/>
        <v>0</v>
      </c>
    </row>
    <row r="929" spans="26:32" ht="18" customHeight="1">
      <c r="Z929" s="18">
        <f t="shared" si="114"/>
        <v>904</v>
      </c>
      <c r="AA929" s="19">
        <f t="shared" si="112"/>
        <v>12.053333333333503</v>
      </c>
      <c r="AB929" s="19">
        <f t="shared" si="109"/>
        <v>2.5610475917989195</v>
      </c>
      <c r="AC929" s="19">
        <f t="shared" si="110"/>
        <v>-1.9710208988746496</v>
      </c>
      <c r="AD929" s="17">
        <f t="shared" si="113"/>
        <v>0.005206202874179232</v>
      </c>
      <c r="AE929" s="19">
        <f t="shared" si="115"/>
        <v>2.7119248713531707</v>
      </c>
      <c r="AF929" s="23">
        <f t="shared" si="111"/>
        <v>0</v>
      </c>
    </row>
    <row r="930" spans="26:32" ht="18" customHeight="1">
      <c r="Z930" s="18">
        <f t="shared" si="114"/>
        <v>905</v>
      </c>
      <c r="AA930" s="19">
        <f t="shared" si="112"/>
        <v>12.066666666666837</v>
      </c>
      <c r="AB930" s="19">
        <f t="shared" si="109"/>
        <v>2.5477794001789418</v>
      </c>
      <c r="AC930" s="19">
        <f t="shared" si="110"/>
        <v>-1.9616929301318378</v>
      </c>
      <c r="AD930" s="17">
        <f t="shared" si="113"/>
        <v>0.005233315463810123</v>
      </c>
      <c r="AE930" s="19">
        <f t="shared" si="115"/>
        <v>2.717158186816981</v>
      </c>
      <c r="AF930" s="23">
        <f t="shared" si="111"/>
        <v>0</v>
      </c>
    </row>
    <row r="931" spans="26:32" ht="18" customHeight="1">
      <c r="Z931" s="18">
        <f t="shared" si="114"/>
        <v>906</v>
      </c>
      <c r="AA931" s="19">
        <f t="shared" si="112"/>
        <v>12.08000000000017</v>
      </c>
      <c r="AB931" s="19">
        <f t="shared" si="109"/>
        <v>2.5344393929960773</v>
      </c>
      <c r="AC931" s="19">
        <f t="shared" si="110"/>
        <v>-1.9522987145123472</v>
      </c>
      <c r="AD931" s="17">
        <f t="shared" si="113"/>
        <v>0.0052608609896847396</v>
      </c>
      <c r="AE931" s="19">
        <f t="shared" si="115"/>
        <v>2.7224190478066657</v>
      </c>
      <c r="AF931" s="23">
        <f t="shared" si="111"/>
        <v>0</v>
      </c>
    </row>
    <row r="932" spans="26:32" ht="18" customHeight="1">
      <c r="Z932" s="18">
        <f t="shared" si="114"/>
        <v>907</v>
      </c>
      <c r="AA932" s="19">
        <f t="shared" si="112"/>
        <v>12.093333333333504</v>
      </c>
      <c r="AB932" s="19">
        <f t="shared" si="109"/>
        <v>2.5210264351290244</v>
      </c>
      <c r="AC932" s="19">
        <f t="shared" si="110"/>
        <v>-1.942837333638065</v>
      </c>
      <c r="AD932" s="17">
        <f t="shared" si="113"/>
        <v>0.00528885105984656</v>
      </c>
      <c r="AE932" s="19">
        <f t="shared" si="115"/>
        <v>2.7277078988665124</v>
      </c>
      <c r="AF932" s="23">
        <f t="shared" si="111"/>
        <v>0</v>
      </c>
    </row>
    <row r="933" spans="26:32" ht="18" customHeight="1">
      <c r="Z933" s="18">
        <f t="shared" si="114"/>
        <v>908</v>
      </c>
      <c r="AA933" s="19">
        <f t="shared" si="112"/>
        <v>12.106666666666838</v>
      </c>
      <c r="AB933" s="19">
        <f t="shared" si="109"/>
        <v>2.5075393608171175</v>
      </c>
      <c r="AC933" s="19">
        <f t="shared" si="110"/>
        <v>-1.9333078441494713</v>
      </c>
      <c r="AD933" s="17">
        <f t="shared" si="113"/>
        <v>0.005317297722891368</v>
      </c>
      <c r="AE933" s="19">
        <f t="shared" si="115"/>
        <v>2.733025196589404</v>
      </c>
      <c r="AF933" s="23">
        <f t="shared" si="111"/>
        <v>0</v>
      </c>
    </row>
    <row r="934" spans="26:32" ht="18" customHeight="1">
      <c r="Z934" s="18">
        <f t="shared" si="114"/>
        <v>909</v>
      </c>
      <c r="AA934" s="19">
        <f t="shared" si="112"/>
        <v>12.120000000000172</v>
      </c>
      <c r="AB934" s="19">
        <f t="shared" si="109"/>
        <v>2.493976972493055</v>
      </c>
      <c r="AC934" s="19">
        <f t="shared" si="110"/>
        <v>-1.9237092767593758</v>
      </c>
      <c r="AD934" s="17">
        <f t="shared" si="113"/>
        <v>0.0053462134896959095</v>
      </c>
      <c r="AE934" s="19">
        <f t="shared" si="115"/>
        <v>2.7383714100791</v>
      </c>
      <c r="AF934" s="23">
        <f t="shared" si="111"/>
        <v>0</v>
      </c>
    </row>
    <row r="935" spans="26:32" ht="18" customHeight="1">
      <c r="Z935" s="18">
        <f t="shared" si="114"/>
        <v>910</v>
      </c>
      <c r="AA935" s="19">
        <f t="shared" si="112"/>
        <v>12.133333333333505</v>
      </c>
      <c r="AB935" s="19">
        <f t="shared" si="109"/>
        <v>2.4803380395578345</v>
      </c>
      <c r="AC935" s="19">
        <f t="shared" si="110"/>
        <v>-1.914040635259937</v>
      </c>
      <c r="AD935" s="17">
        <f t="shared" si="113"/>
        <v>0.005375611356470687</v>
      </c>
      <c r="AE935" s="19">
        <f t="shared" si="115"/>
        <v>2.7437470214355706</v>
      </c>
      <c r="AF935" s="23">
        <f t="shared" si="111"/>
        <v>0</v>
      </c>
    </row>
    <row r="936" spans="26:32" ht="18" customHeight="1">
      <c r="Z936" s="18">
        <f t="shared" si="114"/>
        <v>911</v>
      </c>
      <c r="AA936" s="19">
        <f t="shared" si="112"/>
        <v>12.146666666666839</v>
      </c>
      <c r="AB936" s="19">
        <f t="shared" si="109"/>
        <v>2.4666212970942976</v>
      </c>
      <c r="AC936" s="19">
        <f t="shared" si="110"/>
        <v>-1.9043008954800569</v>
      </c>
      <c r="AD936" s="17">
        <f t="shared" si="113"/>
        <v>0.005405504829233463</v>
      </c>
      <c r="AE936" s="19">
        <f t="shared" si="115"/>
        <v>2.749152526264804</v>
      </c>
      <c r="AF936" s="23">
        <f t="shared" si="111"/>
        <v>0</v>
      </c>
    </row>
    <row r="937" spans="26:32" ht="18" customHeight="1">
      <c r="Z937" s="18">
        <f t="shared" si="114"/>
        <v>912</v>
      </c>
      <c r="AA937" s="19">
        <f t="shared" si="112"/>
        <v>12.160000000000172</v>
      </c>
      <c r="AB937" s="19">
        <f t="shared" si="109"/>
        <v>2.452825444515348</v>
      </c>
      <c r="AC937" s="19">
        <f t="shared" si="110"/>
        <v>-1.89448900418998</v>
      </c>
      <c r="AD937" s="17">
        <f t="shared" si="113"/>
        <v>0.005435907949808413</v>
      </c>
      <c r="AE937" s="19">
        <f t="shared" si="115"/>
        <v>2.7545884342146127</v>
      </c>
      <c r="AF937" s="23">
        <f t="shared" si="111"/>
        <v>0</v>
      </c>
    </row>
    <row r="938" spans="26:32" ht="18" customHeight="1">
      <c r="Z938" s="18">
        <f t="shared" si="114"/>
        <v>913</v>
      </c>
      <c r="AA938" s="19">
        <f t="shared" si="112"/>
        <v>12.173333333333506</v>
      </c>
      <c r="AB938" s="19">
        <f t="shared" si="109"/>
        <v>2.438949144142936</v>
      </c>
      <c r="AC938" s="19">
        <f t="shared" si="110"/>
        <v>-1.8846038779499386</v>
      </c>
      <c r="AD938" s="17">
        <f t="shared" si="113"/>
        <v>0.005466835323464181</v>
      </c>
      <c r="AE938" s="19">
        <f t="shared" si="115"/>
        <v>2.760055269538077</v>
      </c>
      <c r="AF938" s="23">
        <f t="shared" si="111"/>
        <v>0</v>
      </c>
    </row>
    <row r="939" spans="26:32" ht="18" customHeight="1">
      <c r="Z939" s="18">
        <f t="shared" si="114"/>
        <v>914</v>
      </c>
      <c r="AA939" s="19">
        <f t="shared" si="112"/>
        <v>12.18666666666684</v>
      </c>
      <c r="AB939" s="19">
        <f t="shared" si="109"/>
        <v>2.4249910197133326</v>
      </c>
      <c r="AC939" s="19">
        <f t="shared" si="110"/>
        <v>-1.874644401899234</v>
      </c>
      <c r="AD939" s="17">
        <f t="shared" si="113"/>
        <v>0.00549830214831456</v>
      </c>
      <c r="AE939" s="19">
        <f t="shared" si="115"/>
        <v>2.7655535716863917</v>
      </c>
      <c r="AF939" s="23">
        <f t="shared" si="111"/>
        <v>0</v>
      </c>
    </row>
    <row r="940" spans="26:32" ht="18" customHeight="1">
      <c r="Z940" s="18">
        <f t="shared" si="114"/>
        <v>915</v>
      </c>
      <c r="AA940" s="19">
        <f t="shared" si="112"/>
        <v>12.200000000000173</v>
      </c>
      <c r="AB940" s="19">
        <f t="shared" si="109"/>
        <v>2.41094965480393</v>
      </c>
      <c r="AC940" s="19">
        <f t="shared" si="110"/>
        <v>-1.8646094284819204</v>
      </c>
      <c r="AD940" s="17">
        <f t="shared" si="113"/>
        <v>0.0055303242466162835</v>
      </c>
      <c r="AE940" s="19">
        <f t="shared" si="115"/>
        <v>2.771083895933008</v>
      </c>
      <c r="AF940" s="23">
        <f t="shared" si="111"/>
        <v>0</v>
      </c>
    </row>
    <row r="941" spans="26:32" ht="18" customHeight="1">
      <c r="Z941" s="18">
        <f t="shared" si="114"/>
        <v>916</v>
      </c>
      <c r="AA941" s="19">
        <f t="shared" si="112"/>
        <v>12.213333333333507</v>
      </c>
      <c r="AB941" s="19">
        <f t="shared" si="109"/>
        <v>2.396823591176522</v>
      </c>
      <c r="AC941" s="19">
        <f t="shared" si="110"/>
        <v>-1.8544977761050045</v>
      </c>
      <c r="AD941" s="17">
        <f t="shared" si="113"/>
        <v>0.005562918098110191</v>
      </c>
      <c r="AE941" s="19">
        <f t="shared" si="115"/>
        <v>2.7766468140311185</v>
      </c>
      <c r="AF941" s="23">
        <f t="shared" si="111"/>
        <v>0</v>
      </c>
    </row>
    <row r="942" spans="26:32" ht="18" customHeight="1">
      <c r="Z942" s="18">
        <f t="shared" si="114"/>
        <v>917</v>
      </c>
      <c r="AA942" s="19">
        <f t="shared" si="112"/>
        <v>12.22666666666684</v>
      </c>
      <c r="AB942" s="19">
        <f t="shared" si="109"/>
        <v>2.382611327031634</v>
      </c>
      <c r="AC942" s="19">
        <f t="shared" si="110"/>
        <v>-1.8443082277248002</v>
      </c>
      <c r="AD942" s="17">
        <f t="shared" si="113"/>
        <v>0.005596100875565218</v>
      </c>
      <c r="AE942" s="19">
        <f t="shared" si="115"/>
        <v>2.782242914906684</v>
      </c>
      <c r="AF942" s="23">
        <f t="shared" si="111"/>
        <v>0</v>
      </c>
    </row>
    <row r="943" spans="26:32" ht="18" customHeight="1">
      <c r="Z943" s="18">
        <f t="shared" si="114"/>
        <v>918</v>
      </c>
      <c r="AA943" s="19">
        <f t="shared" si="112"/>
        <v>12.240000000000174</v>
      </c>
      <c r="AB943" s="19">
        <f t="shared" si="109"/>
        <v>2.36831131516783</v>
      </c>
      <c r="AC943" s="19">
        <f t="shared" si="110"/>
        <v>-1.8340395293565224</v>
      </c>
      <c r="AD943" s="17">
        <f t="shared" si="113"/>
        <v>0.0056298904826996825</v>
      </c>
      <c r="AE943" s="19">
        <f t="shared" si="115"/>
        <v>2.7878728053893833</v>
      </c>
      <c r="AF943" s="23">
        <f t="shared" si="111"/>
        <v>0</v>
      </c>
    </row>
    <row r="944" spans="26:32" ht="18" customHeight="1">
      <c r="Z944" s="18">
        <f t="shared" si="114"/>
        <v>919</v>
      </c>
      <c r="AA944" s="19">
        <f t="shared" si="112"/>
        <v>12.253333333333508</v>
      </c>
      <c r="AB944" s="19">
        <f t="shared" si="109"/>
        <v>2.353921961039845</v>
      </c>
      <c r="AC944" s="19">
        <f t="shared" si="110"/>
        <v>-1.8236903885021758</v>
      </c>
      <c r="AD944" s="17">
        <f t="shared" si="113"/>
        <v>0.005664305594669474</v>
      </c>
      <c r="AE944" s="19">
        <f t="shared" si="115"/>
        <v>2.7935371109840528</v>
      </c>
      <c r="AF944" s="23">
        <f t="shared" si="111"/>
        <v>0</v>
      </c>
    </row>
    <row r="945" spans="26:32" ht="18" customHeight="1">
      <c r="Z945" s="18">
        <f t="shared" si="114"/>
        <v>920</v>
      </c>
      <c r="AA945" s="19">
        <f t="shared" si="112"/>
        <v>12.266666666666842</v>
      </c>
      <c r="AB945" s="19">
        <f t="shared" si="109"/>
        <v>2.339441620708347</v>
      </c>
      <c r="AC945" s="19">
        <f t="shared" si="110"/>
        <v>-1.8132594724909263</v>
      </c>
      <c r="AD945" s="17">
        <f t="shared" si="113"/>
        <v>0.005699365701331845</v>
      </c>
      <c r="AE945" s="19">
        <f t="shared" si="115"/>
        <v>2.7992364766853846</v>
      </c>
      <c r="AF945" s="23">
        <f t="shared" si="111"/>
        <v>0</v>
      </c>
    </row>
    <row r="946" spans="26:32" ht="18" customHeight="1">
      <c r="Z946" s="18">
        <f t="shared" si="114"/>
        <v>921</v>
      </c>
      <c r="AA946" s="19">
        <f t="shared" si="112"/>
        <v>12.280000000000175</v>
      </c>
      <c r="AB946" s="19">
        <f t="shared" si="109"/>
        <v>2.324868598674124</v>
      </c>
      <c r="AC946" s="19">
        <f t="shared" si="110"/>
        <v>-1.8027454067261528</v>
      </c>
      <c r="AD946" s="17">
        <f t="shared" si="113"/>
        <v>0.005735091153511796</v>
      </c>
      <c r="AE946" s="19">
        <f t="shared" si="115"/>
        <v>2.8049715678388965</v>
      </c>
      <c r="AF946" s="23">
        <f t="shared" si="111"/>
        <v>0</v>
      </c>
    </row>
    <row r="947" spans="26:32" ht="18" customHeight="1">
      <c r="Z947" s="18">
        <f t="shared" si="114"/>
        <v>922</v>
      </c>
      <c r="AA947" s="19">
        <f t="shared" si="112"/>
        <v>12.293333333333509</v>
      </c>
      <c r="AB947" s="19">
        <f t="shared" si="109"/>
        <v>2.3102011455885965</v>
      </c>
      <c r="AC947" s="19">
        <f t="shared" si="110"/>
        <v>-1.7921467728326417</v>
      </c>
      <c r="AD947" s="17">
        <f t="shared" si="113"/>
        <v>0.005771503212520591</v>
      </c>
      <c r="AE947" s="19">
        <f t="shared" si="115"/>
        <v>2.810743071051417</v>
      </c>
      <c r="AF947" s="23">
        <f t="shared" si="111"/>
        <v>0</v>
      </c>
    </row>
    <row r="948" spans="26:32" ht="18" customHeight="1">
      <c r="Z948" s="18">
        <f t="shared" si="114"/>
        <v>923</v>
      </c>
      <c r="AA948" s="19">
        <f t="shared" si="112"/>
        <v>12.306666666666843</v>
      </c>
      <c r="AB948" s="19">
        <f t="shared" si="109"/>
        <v>2.295437455831577</v>
      </c>
      <c r="AC948" s="19">
        <f t="shared" si="110"/>
        <v>-1.7814621066966196</v>
      </c>
      <c r="AD948" s="17">
        <f t="shared" si="113"/>
        <v>0.00580862410320085</v>
      </c>
      <c r="AE948" s="19">
        <f t="shared" si="115"/>
        <v>2.816551695154618</v>
      </c>
      <c r="AF948" s="23">
        <f t="shared" si="111"/>
        <v>0</v>
      </c>
    </row>
    <row r="949" spans="26:32" ht="18" customHeight="1">
      <c r="Z949" s="18">
        <f t="shared" si="114"/>
        <v>924</v>
      </c>
      <c r="AA949" s="19">
        <f t="shared" si="112"/>
        <v>12.320000000000176</v>
      </c>
      <c r="AB949" s="19">
        <f t="shared" si="109"/>
        <v>2.280575664947329</v>
      </c>
      <c r="AC949" s="19">
        <f t="shared" si="110"/>
        <v>-1.770689896391399</v>
      </c>
      <c r="AD949" s="17">
        <f t="shared" si="113"/>
        <v>0.005846477070797506</v>
      </c>
      <c r="AE949" s="19">
        <f t="shared" si="115"/>
        <v>2.8223981722254154</v>
      </c>
      <c r="AF949" s="23">
        <f t="shared" si="111"/>
        <v>0</v>
      </c>
    </row>
    <row r="950" spans="26:32" ht="18" customHeight="1">
      <c r="Z950" s="18">
        <f t="shared" si="114"/>
        <v>925</v>
      </c>
      <c r="AA950" s="19">
        <f t="shared" si="112"/>
        <v>12.33333333333351</v>
      </c>
      <c r="AB950" s="19">
        <f t="shared" si="109"/>
        <v>2.2656138469281064</v>
      </c>
      <c r="AC950" s="19">
        <f t="shared" si="110"/>
        <v>-1.7598285799799265</v>
      </c>
      <c r="AD950" s="17">
        <f t="shared" si="113"/>
        <v>0.005885086441986437</v>
      </c>
      <c r="AE950" s="19">
        <f t="shared" si="115"/>
        <v>2.828283258667402</v>
      </c>
      <c r="AF950" s="23">
        <f t="shared" si="111"/>
        <v>0</v>
      </c>
    </row>
    <row r="951" spans="26:32" ht="18" customHeight="1">
      <c r="Z951" s="18">
        <f t="shared" si="114"/>
        <v>926</v>
      </c>
      <c r="AA951" s="19">
        <f t="shared" si="112"/>
        <v>12.346666666666843</v>
      </c>
      <c r="AB951" s="19">
        <f t="shared" si="109"/>
        <v>2.2505500113342474</v>
      </c>
      <c r="AC951" s="19">
        <f t="shared" si="110"/>
        <v>-1.7488765431854223</v>
      </c>
      <c r="AD951" s="17">
        <f t="shared" si="113"/>
        <v>0.005924477690424047</v>
      </c>
      <c r="AE951" s="19">
        <f t="shared" si="115"/>
        <v>2.834207736357826</v>
      </c>
      <c r="AF951" s="23">
        <f t="shared" si="111"/>
        <v>0</v>
      </c>
    </row>
    <row r="952" spans="26:32" ht="18" customHeight="1">
      <c r="Z952" s="18">
        <f t="shared" si="114"/>
        <v>927</v>
      </c>
      <c r="AA952" s="19">
        <f t="shared" si="112"/>
        <v>12.360000000000177</v>
      </c>
      <c r="AB952" s="19">
        <f t="shared" si="109"/>
        <v>2.235382100238646</v>
      </c>
      <c r="AC952" s="19">
        <f t="shared" si="110"/>
        <v>-1.7378321169203057</v>
      </c>
      <c r="AD952" s="17">
        <f t="shared" si="113"/>
        <v>0.005964677507218962</v>
      </c>
      <c r="AE952" s="19">
        <f t="shared" si="115"/>
        <v>2.840172413865045</v>
      </c>
      <c r="AF952" s="23">
        <f t="shared" si="111"/>
        <v>0</v>
      </c>
    </row>
    <row r="953" spans="26:32" ht="18" customHeight="1">
      <c r="Z953" s="18">
        <f t="shared" si="114"/>
        <v>928</v>
      </c>
      <c r="AA953" s="19">
        <f t="shared" si="112"/>
        <v>12.37333333333351</v>
      </c>
      <c r="AB953" s="19">
        <f t="shared" si="109"/>
        <v>2.220107984982044</v>
      </c>
      <c r="AC953" s="19">
        <f t="shared" si="110"/>
        <v>-1.7266935746624825</v>
      </c>
      <c r="AD953" s="17">
        <f t="shared" si="113"/>
        <v>0.006005713876769455</v>
      </c>
      <c r="AE953" s="19">
        <f t="shared" si="115"/>
        <v>2.846178127741814</v>
      </c>
      <c r="AF953" s="23">
        <f t="shared" si="111"/>
        <v>0</v>
      </c>
    </row>
    <row r="954" spans="26:32" ht="18" customHeight="1">
      <c r="Z954" s="18">
        <f t="shared" si="114"/>
        <v>929</v>
      </c>
      <c r="AA954" s="19">
        <f t="shared" si="112"/>
        <v>12.386666666666844</v>
      </c>
      <c r="AB954" s="19">
        <f t="shared" si="109"/>
        <v>2.204725462724994</v>
      </c>
      <c r="AC954" s="19">
        <f t="shared" si="110"/>
        <v>-1.7154591296675858</v>
      </c>
      <c r="AD954" s="17">
        <f t="shared" si="113"/>
        <v>0.006047616158455219</v>
      </c>
      <c r="AE954" s="19">
        <f t="shared" si="115"/>
        <v>2.852225743900269</v>
      </c>
      <c r="AF954" s="23">
        <f t="shared" si="111"/>
        <v>0</v>
      </c>
    </row>
    <row r="955" spans="26:32" ht="18" customHeight="1">
      <c r="Z955" s="18">
        <f t="shared" si="114"/>
        <v>930</v>
      </c>
      <c r="AA955" s="19">
        <f t="shared" si="112"/>
        <v>12.400000000000178</v>
      </c>
      <c r="AB955" s="19">
        <f t="shared" si="109"/>
        <v>2.1892322527805645</v>
      </c>
      <c r="AC955" s="19">
        <f t="shared" si="110"/>
        <v>-1.7041269320043515</v>
      </c>
      <c r="AD955" s="17">
        <f t="shared" si="113"/>
        <v>0.006090415174725542</v>
      </c>
      <c r="AE955" s="19">
        <f t="shared" si="115"/>
        <v>2.858316159074995</v>
      </c>
      <c r="AF955" s="23">
        <f t="shared" si="111"/>
        <v>0</v>
      </c>
    </row>
    <row r="956" spans="26:32" ht="18" customHeight="1">
      <c r="Z956" s="18">
        <f t="shared" si="114"/>
        <v>931</v>
      </c>
      <c r="AA956" s="19">
        <f t="shared" si="112"/>
        <v>12.413333333333512</v>
      </c>
      <c r="AB956" s="19">
        <f t="shared" si="109"/>
        <v>2.1736259927102424</v>
      </c>
      <c r="AC956" s="19">
        <f t="shared" si="110"/>
        <v>-1.6926950653989905</v>
      </c>
      <c r="AD956" s="17">
        <f t="shared" si="113"/>
        <v>0.006134143306185035</v>
      </c>
      <c r="AE956" s="19">
        <f t="shared" si="115"/>
        <v>2.86445030238118</v>
      </c>
      <c r="AF956" s="23">
        <f t="shared" si="111"/>
        <v>0</v>
      </c>
    </row>
    <row r="957" spans="26:32" ht="18" customHeight="1">
      <c r="Z957" s="18">
        <f t="shared" si="114"/>
        <v>932</v>
      </c>
      <c r="AA957" s="19">
        <f t="shared" si="112"/>
        <v>12.426666666666845</v>
      </c>
      <c r="AB957" s="19">
        <f t="shared" si="109"/>
        <v>2.1579042341645485</v>
      </c>
      <c r="AC957" s="19">
        <f t="shared" si="110"/>
        <v>-1.681161543873668</v>
      </c>
      <c r="AD957" s="17">
        <f t="shared" si="113"/>
        <v>0.006178834594342158</v>
      </c>
      <c r="AE957" s="19">
        <f t="shared" si="115"/>
        <v>2.870629136975522</v>
      </c>
      <c r="AF957" s="23">
        <f t="shared" si="111"/>
        <v>0</v>
      </c>
    </row>
    <row r="958" spans="26:32" ht="18" customHeight="1">
      <c r="Z958" s="18">
        <f t="shared" si="114"/>
        <v>933</v>
      </c>
      <c r="AA958" s="19">
        <f t="shared" si="112"/>
        <v>12.440000000000179</v>
      </c>
      <c r="AB958" s="19">
        <f t="shared" si="109"/>
        <v>2.1420644384472936</v>
      </c>
      <c r="AC958" s="19">
        <f t="shared" si="110"/>
        <v>-1.6695243081621218</v>
      </c>
      <c r="AD958" s="17">
        <f t="shared" si="113"/>
        <v>0.006224524852762223</v>
      </c>
      <c r="AE958" s="19">
        <f t="shared" si="115"/>
        <v>2.8768536618282843</v>
      </c>
      <c r="AF958" s="23">
        <f t="shared" si="111"/>
        <v>0</v>
      </c>
    </row>
    <row r="959" spans="26:32" ht="18" customHeight="1">
      <c r="Z959" s="18">
        <f t="shared" si="114"/>
        <v>934</v>
      </c>
      <c r="AA959" s="19">
        <f t="shared" si="112"/>
        <v>12.453333333333513</v>
      </c>
      <c r="AB959" s="19">
        <f t="shared" si="109"/>
        <v>2.1261039717807932</v>
      </c>
      <c r="AC959" s="19">
        <f t="shared" si="110"/>
        <v>-1.6577812218841572</v>
      </c>
      <c r="AD959" s="17">
        <f t="shared" si="113"/>
        <v>0.00627125178744929</v>
      </c>
      <c r="AE959" s="19">
        <f t="shared" si="115"/>
        <v>2.8831249136157338</v>
      </c>
      <c r="AF959" s="23">
        <f t="shared" si="111"/>
        <v>0</v>
      </c>
    </row>
    <row r="960" spans="26:32" ht="18" customHeight="1">
      <c r="Z960" s="18">
        <f t="shared" si="114"/>
        <v>935</v>
      </c>
      <c r="AA960" s="19">
        <f t="shared" si="112"/>
        <v>12.466666666666846</v>
      </c>
      <c r="AB960" s="19">
        <f t="shared" si="109"/>
        <v>2.110020100247187</v>
      </c>
      <c r="AC960" s="19">
        <f t="shared" si="110"/>
        <v>-1.6459300674589985</v>
      </c>
      <c r="AD960" s="17">
        <f t="shared" si="113"/>
        <v>0.0063190551273759644</v>
      </c>
      <c r="AE960" s="19">
        <f t="shared" si="115"/>
        <v>2.8894439687431097</v>
      </c>
      <c r="AF960" s="23">
        <f t="shared" si="111"/>
        <v>0</v>
      </c>
    </row>
    <row r="961" spans="26:32" ht="18" customHeight="1">
      <c r="Z961" s="18">
        <f t="shared" si="114"/>
        <v>936</v>
      </c>
      <c r="AA961" s="19">
        <f t="shared" si="112"/>
        <v>12.48000000000018</v>
      </c>
      <c r="AB961" s="19">
        <f t="shared" si="109"/>
        <v>2.0938099843779483</v>
      </c>
      <c r="AC961" s="19">
        <f t="shared" si="110"/>
        <v>-1.6339685417350345</v>
      </c>
      <c r="AD961" s="17">
        <f t="shared" si="113"/>
        <v>0.006367976766189003</v>
      </c>
      <c r="AE961" s="19">
        <f t="shared" si="115"/>
        <v>2.8958119455092985</v>
      </c>
      <c r="AF961" s="23">
        <f t="shared" si="111"/>
        <v>0</v>
      </c>
    </row>
    <row r="962" spans="26:32" ht="18" customHeight="1">
      <c r="Z962" s="18">
        <f t="shared" si="114"/>
        <v>937</v>
      </c>
      <c r="AA962" s="19">
        <f t="shared" si="112"/>
        <v>12.493333333333513</v>
      </c>
      <c r="AB962" s="19">
        <f t="shared" si="109"/>
        <v>2.0774706733617374</v>
      </c>
      <c r="AC962" s="19">
        <f t="shared" si="110"/>
        <v>-1.6218942513119166</v>
      </c>
      <c r="AD962" s="17">
        <f t="shared" si="113"/>
        <v>0.006418060916237868</v>
      </c>
      <c r="AE962" s="19">
        <f t="shared" si="115"/>
        <v>2.9022300064255364</v>
      </c>
      <c r="AF962" s="23">
        <f t="shared" si="111"/>
        <v>0</v>
      </c>
    </row>
    <row r="963" spans="26:32" ht="18" customHeight="1">
      <c r="Z963" s="18">
        <f t="shared" si="114"/>
        <v>938</v>
      </c>
      <c r="AA963" s="19">
        <f t="shared" si="112"/>
        <v>12.506666666666847</v>
      </c>
      <c r="AB963" s="19">
        <f t="shared" si="109"/>
        <v>2.0609990988368545</v>
      </c>
      <c r="AC963" s="19">
        <f t="shared" si="110"/>
        <v>-1.6097047075278579</v>
      </c>
      <c r="AD963" s="17">
        <f t="shared" si="113"/>
        <v>0.006469354276213966</v>
      </c>
      <c r="AE963" s="19">
        <f t="shared" si="115"/>
        <v>2.90869936070175</v>
      </c>
      <c r="AF963" s="23">
        <f t="shared" si="111"/>
        <v>0</v>
      </c>
    </row>
    <row r="964" spans="26:32" ht="18" customHeight="1">
      <c r="Z964" s="18">
        <f t="shared" si="114"/>
        <v>939</v>
      </c>
      <c r="AA964" s="19">
        <f t="shared" si="112"/>
        <v>12.52000000000018</v>
      </c>
      <c r="AB964" s="19">
        <f t="shared" si="109"/>
        <v>2.0443920682312022</v>
      </c>
      <c r="AC964" s="19">
        <f t="shared" si="110"/>
        <v>-1.597397321082273</v>
      </c>
      <c r="AD964" s="17">
        <f t="shared" si="113"/>
        <v>0.006521906213845403</v>
      </c>
      <c r="AE964" s="19">
        <f t="shared" si="115"/>
        <v>2.9152212669155957</v>
      </c>
      <c r="AF964" s="23">
        <f t="shared" si="111"/>
        <v>0</v>
      </c>
    </row>
    <row r="965" spans="26:32" ht="18" customHeight="1">
      <c r="Z965" s="18">
        <f t="shared" si="114"/>
        <v>940</v>
      </c>
      <c r="AA965" s="19">
        <f t="shared" si="112"/>
        <v>12.533333333333514</v>
      </c>
      <c r="AB965" s="19">
        <f t="shared" si="109"/>
        <v>2.0276462576090055</v>
      </c>
      <c r="AC965" s="19">
        <f t="shared" si="110"/>
        <v>-1.584969396260961</v>
      </c>
      <c r="AD965" s="17">
        <f t="shared" si="113"/>
        <v>0.006575768965271073</v>
      </c>
      <c r="AE965" s="19">
        <f t="shared" si="115"/>
        <v>2.921797035880867</v>
      </c>
      <c r="AF965" s="23">
        <f t="shared" si="111"/>
        <v>0</v>
      </c>
    </row>
    <row r="966" spans="26:32" ht="18" customHeight="1">
      <c r="Z966" s="18">
        <f t="shared" si="114"/>
        <v>941</v>
      </c>
      <c r="AA966" s="19">
        <f t="shared" si="112"/>
        <v>12.546666666666848</v>
      </c>
      <c r="AB966" s="19">
        <f t="shared" si="109"/>
        <v>2.010758203978912</v>
      </c>
      <c r="AC966" s="19">
        <f t="shared" si="110"/>
        <v>-1.5724181247273186</v>
      </c>
      <c r="AD966" s="17">
        <f t="shared" si="113"/>
        <v>0.0066309978529239255</v>
      </c>
      <c r="AE966" s="19">
        <f t="shared" si="115"/>
        <v>2.9284280337337907</v>
      </c>
      <c r="AF966" s="23">
        <f t="shared" si="111"/>
        <v>0</v>
      </c>
    </row>
    <row r="967" spans="26:32" ht="18" customHeight="1">
      <c r="Z967" s="18">
        <f t="shared" si="114"/>
        <v>942</v>
      </c>
      <c r="AA967" s="19">
        <f t="shared" si="112"/>
        <v>12.560000000000182</v>
      </c>
      <c r="AB967" s="19">
        <f t="shared" si="109"/>
        <v>1.993724297012705</v>
      </c>
      <c r="AC967" s="19">
        <f t="shared" si="110"/>
        <v>-1.5597405788387253</v>
      </c>
      <c r="AD967" s="17">
        <f t="shared" si="113"/>
        <v>0.006687651523990214</v>
      </c>
      <c r="AE967" s="19">
        <f t="shared" si="115"/>
        <v>2.935115685257781</v>
      </c>
      <c r="AF967" s="23">
        <f t="shared" si="111"/>
        <v>0</v>
      </c>
    </row>
    <row r="968" spans="26:32" ht="18" customHeight="1">
      <c r="Z968" s="18">
        <f t="shared" si="114"/>
        <v>943</v>
      </c>
      <c r="AA968" s="19">
        <f t="shared" si="112"/>
        <v>12.573333333333515</v>
      </c>
      <c r="AB968" s="19">
        <f t="shared" si="109"/>
        <v>1.9765407701189461</v>
      </c>
      <c r="AC968" s="19">
        <f t="shared" si="110"/>
        <v>-1.546933704443303</v>
      </c>
      <c r="AD968" s="17">
        <f t="shared" si="113"/>
        <v>0.006745792211779648</v>
      </c>
      <c r="AE968" s="19">
        <f t="shared" si="115"/>
        <v>2.9418614774695606</v>
      </c>
      <c r="AF968" s="23">
        <f t="shared" si="111"/>
        <v>0</v>
      </c>
    </row>
    <row r="969" spans="26:32" ht="18" customHeight="1">
      <c r="Z969" s="18">
        <f t="shared" si="114"/>
        <v>944</v>
      </c>
      <c r="AA969" s="19">
        <f t="shared" si="112"/>
        <v>12.586666666666849</v>
      </c>
      <c r="AB969" s="19">
        <f t="shared" si="109"/>
        <v>1.9592036908085908</v>
      </c>
      <c r="AC969" s="19">
        <f t="shared" si="110"/>
        <v>-1.5339943131063973</v>
      </c>
      <c r="AD969" s="17">
        <f t="shared" si="113"/>
        <v>0.006805486022655705</v>
      </c>
      <c r="AE969" s="19">
        <f t="shared" si="115"/>
        <v>2.9486669634922165</v>
      </c>
      <c r="AF969" s="23">
        <f t="shared" si="111"/>
        <v>0</v>
      </c>
    </row>
    <row r="970" spans="26:32" ht="18" customHeight="1">
      <c r="Z970" s="18">
        <f t="shared" si="114"/>
        <v>945</v>
      </c>
      <c r="AA970" s="19">
        <f t="shared" si="112"/>
        <v>12.600000000000183</v>
      </c>
      <c r="AB970" s="19">
        <f t="shared" si="109"/>
        <v>1.9417089502831177</v>
      </c>
      <c r="AC970" s="19">
        <f t="shared" si="110"/>
        <v>-1.520919073710905</v>
      </c>
      <c r="AD970" s="17">
        <f t="shared" si="113"/>
        <v>0.006866803251532224</v>
      </c>
      <c r="AE970" s="19">
        <f t="shared" si="115"/>
        <v>2.955533766743749</v>
      </c>
      <c r="AF970" s="23">
        <f t="shared" si="111"/>
        <v>0</v>
      </c>
    </row>
    <row r="971" spans="26:32" ht="18" customHeight="1">
      <c r="Z971" s="18">
        <f t="shared" si="114"/>
        <v>946</v>
      </c>
      <c r="AA971" s="19">
        <f t="shared" si="112"/>
        <v>12.613333333333516</v>
      </c>
      <c r="AB971" s="19">
        <f t="shared" si="109"/>
        <v>1.9240522521667502</v>
      </c>
      <c r="AC971" s="19">
        <f t="shared" si="110"/>
        <v>-1.5077045033683634</v>
      </c>
      <c r="AD971" s="17">
        <f t="shared" si="113"/>
        <v>0.006929818729360467</v>
      </c>
      <c r="AE971" s="19">
        <f t="shared" si="115"/>
        <v>2.962463585473109</v>
      </c>
      <c r="AF971" s="23">
        <f t="shared" si="111"/>
        <v>0</v>
      </c>
    </row>
    <row r="972" spans="26:32" ht="18" customHeight="1">
      <c r="Z972" s="18">
        <f t="shared" si="114"/>
        <v>947</v>
      </c>
      <c r="AA972" s="19">
        <f t="shared" si="112"/>
        <v>12.62666666666685</v>
      </c>
      <c r="AB972" s="19">
        <f t="shared" si="109"/>
        <v>1.906229100295233</v>
      </c>
      <c r="AC972" s="19">
        <f t="shared" si="110"/>
        <v>-1.4943469575704003</v>
      </c>
      <c r="AD972" s="17">
        <f t="shared" si="113"/>
        <v>0.006994612206511953</v>
      </c>
      <c r="AE972" s="19">
        <f t="shared" si="115"/>
        <v>2.969458197679621</v>
      </c>
      <c r="AF972" s="23">
        <f t="shared" si="111"/>
        <v>0</v>
      </c>
    </row>
    <row r="973" spans="26:32" ht="18" customHeight="1">
      <c r="Z973" s="18">
        <f t="shared" si="114"/>
        <v>948</v>
      </c>
      <c r="AA973" s="19">
        <f t="shared" si="112"/>
        <v>12.640000000000184</v>
      </c>
      <c r="AB973" s="19">
        <f t="shared" si="109"/>
        <v>1.8882347854631025</v>
      </c>
      <c r="AC973" s="19">
        <f t="shared" si="110"/>
        <v>-1.480842619501677</v>
      </c>
      <c r="AD973" s="17">
        <f t="shared" si="113"/>
        <v>0.0070612687765220054</v>
      </c>
      <c r="AE973" s="19">
        <f t="shared" si="115"/>
        <v>2.976519466456143</v>
      </c>
      <c r="AF973" s="23">
        <f t="shared" si="111"/>
        <v>0</v>
      </c>
    </row>
    <row r="974" spans="26:32" ht="18" customHeight="1">
      <c r="Z974" s="18">
        <f t="shared" si="114"/>
        <v>949</v>
      </c>
      <c r="AA974" s="19">
        <f t="shared" si="112"/>
        <v>12.653333333333517</v>
      </c>
      <c r="AB974" s="19">
        <f t="shared" si="109"/>
        <v>1.870064371018115</v>
      </c>
      <c r="AC974" s="19">
        <f t="shared" si="110"/>
        <v>-1.4671874884247915</v>
      </c>
      <c r="AD974" s="17">
        <f t="shared" si="113"/>
        <v>0.007129879345315957</v>
      </c>
      <c r="AE974" s="19">
        <f t="shared" si="115"/>
        <v>2.9836493458014592</v>
      </c>
      <c r="AF974" s="23">
        <f t="shared" si="111"/>
        <v>0</v>
      </c>
    </row>
    <row r="975" spans="26:32" ht="18" customHeight="1">
      <c r="Z975" s="18">
        <f t="shared" si="114"/>
        <v>950</v>
      </c>
      <c r="AA975" s="19">
        <f t="shared" si="112"/>
        <v>12.66666666666685</v>
      </c>
      <c r="AB975" s="19">
        <f t="shared" si="109"/>
        <v>1.8517126771785748</v>
      </c>
      <c r="AC975" s="19">
        <f t="shared" si="110"/>
        <v>-1.4533773670372325</v>
      </c>
      <c r="AD975" s="17">
        <f t="shared" si="113"/>
        <v>0.007200541151799599</v>
      </c>
      <c r="AE975" s="19">
        <f t="shared" si="115"/>
        <v>2.9908498869532587</v>
      </c>
      <c r="AF975" s="23">
        <f t="shared" si="111"/>
        <v>0</v>
      </c>
    </row>
    <row r="976" spans="26:32" ht="18" customHeight="1">
      <c r="Z976" s="18">
        <f t="shared" si="114"/>
        <v>951</v>
      </c>
      <c r="AA976" s="19">
        <f t="shared" si="112"/>
        <v>12.680000000000184</v>
      </c>
      <c r="AB976" s="19">
        <f t="shared" si="109"/>
        <v>1.833174263931808</v>
      </c>
      <c r="AC976" s="19">
        <f t="shared" si="110"/>
        <v>-1.4394078476864065</v>
      </c>
      <c r="AD976" s="17">
        <f t="shared" si="113"/>
        <v>0.007273358346595967</v>
      </c>
      <c r="AE976" s="19">
        <f t="shared" si="115"/>
        <v>2.9981232452998547</v>
      </c>
      <c r="AF976" s="23">
        <f t="shared" si="111"/>
        <v>0</v>
      </c>
    </row>
    <row r="977" spans="26:32" ht="18" customHeight="1">
      <c r="Z977" s="18">
        <f t="shared" si="114"/>
        <v>952</v>
      </c>
      <c r="AA977" s="19">
        <f t="shared" si="112"/>
        <v>12.693333333333518</v>
      </c>
      <c r="AB977" s="19">
        <f t="shared" si="109"/>
        <v>1.8144434123539133</v>
      </c>
      <c r="AC977" s="19">
        <f t="shared" si="110"/>
        <v>-1.4252742973142227</v>
      </c>
      <c r="AD977" s="17">
        <f t="shared" si="113"/>
        <v>0.007348442636761946</v>
      </c>
      <c r="AE977" s="19">
        <f t="shared" si="115"/>
        <v>3.0054716879366166</v>
      </c>
      <c r="AF977" s="23">
        <f t="shared" si="111"/>
        <v>0</v>
      </c>
    </row>
    <row r="978" spans="26:32" ht="18" customHeight="1">
      <c r="Z978" s="18">
        <f t="shared" si="114"/>
        <v>953</v>
      </c>
      <c r="AA978" s="19">
        <f t="shared" si="112"/>
        <v>12.706666666666852</v>
      </c>
      <c r="AB978" s="19">
        <f t="shared" si="109"/>
        <v>1.795514104168927</v>
      </c>
      <c r="AC978" s="19">
        <f t="shared" si="110"/>
        <v>-1.4109718409850325</v>
      </c>
      <c r="AD978" s="17">
        <f t="shared" si="113"/>
        <v>0.007425914005562663</v>
      </c>
      <c r="AE978" s="19">
        <f t="shared" si="115"/>
        <v>3.0128976019421794</v>
      </c>
      <c r="AF978" s="23">
        <f t="shared" si="111"/>
        <v>0</v>
      </c>
    </row>
    <row r="979" spans="26:32" ht="18" customHeight="1">
      <c r="Z979" s="18">
        <f t="shared" si="114"/>
        <v>954</v>
      </c>
      <c r="AA979" s="19">
        <f t="shared" si="112"/>
        <v>12.720000000000185</v>
      </c>
      <c r="AB979" s="19">
        <f t="shared" si="109"/>
        <v>1.77637999934019</v>
      </c>
      <c r="AC979" s="19">
        <f t="shared" si="110"/>
        <v>-1.3964953438303775</v>
      </c>
      <c r="AD979" s="17">
        <f t="shared" si="113"/>
        <v>0.007505901517854177</v>
      </c>
      <c r="AE979" s="19">
        <f t="shared" si="115"/>
        <v>3.0204035034600336</v>
      </c>
      <c r="AF979" s="23">
        <f t="shared" si="111"/>
        <v>0</v>
      </c>
    </row>
    <row r="980" spans="26:32" ht="18" customHeight="1">
      <c r="Z980" s="18">
        <f t="shared" si="114"/>
        <v>955</v>
      </c>
      <c r="AA980" s="19">
        <f t="shared" si="112"/>
        <v>12.733333333333519</v>
      </c>
      <c r="AB980" s="19">
        <f t="shared" si="109"/>
        <v>1.7570344114570908</v>
      </c>
      <c r="AC980" s="19">
        <f t="shared" si="110"/>
        <v>-1.3818393912202076</v>
      </c>
      <c r="AD980" s="17">
        <f t="shared" si="113"/>
        <v>0.007588544223374735</v>
      </c>
      <c r="AE980" s="19">
        <f t="shared" si="115"/>
        <v>3.027992047683408</v>
      </c>
      <c r="AF980" s="23">
        <f t="shared" si="111"/>
        <v>0</v>
      </c>
    </row>
    <row r="981" spans="26:32" ht="18" customHeight="1">
      <c r="Z981" s="18">
        <f t="shared" si="114"/>
        <v>956</v>
      </c>
      <c r="AA981" s="19">
        <f t="shared" si="112"/>
        <v>12.746666666666853</v>
      </c>
      <c r="AB981" s="19">
        <f t="shared" si="109"/>
        <v>1.7374702806466302</v>
      </c>
      <c r="AC981" s="19">
        <f t="shared" si="110"/>
        <v>-1.3669982669431324</v>
      </c>
      <c r="AD981" s="17">
        <f t="shared" si="113"/>
        <v>0.007673992172327172</v>
      </c>
      <c r="AE981" s="19">
        <f t="shared" si="115"/>
        <v>3.035666039855735</v>
      </c>
      <c r="AF981" s="23">
        <f t="shared" si="111"/>
        <v>0</v>
      </c>
    </row>
    <row r="982" spans="26:32" ht="18" customHeight="1">
      <c r="Z982" s="18">
        <f t="shared" si="114"/>
        <v>957</v>
      </c>
      <c r="AA982" s="19">
        <f t="shared" si="112"/>
        <v>12.760000000000186</v>
      </c>
      <c r="AB982" s="19">
        <f t="shared" si="109"/>
        <v>1.717680143698001</v>
      </c>
      <c r="AC982" s="19">
        <f t="shared" si="110"/>
        <v>-1.3519659291451622</v>
      </c>
      <c r="AD982" s="17">
        <f t="shared" si="113"/>
        <v>0.007762407560133951</v>
      </c>
      <c r="AE982" s="19">
        <f t="shared" si="115"/>
        <v>3.0434284474158693</v>
      </c>
      <c r="AF982" s="23">
        <f t="shared" si="111"/>
        <v>0</v>
      </c>
    </row>
    <row r="983" spans="26:32" ht="18" customHeight="1">
      <c r="Z983" s="18">
        <f t="shared" si="114"/>
        <v>958</v>
      </c>
      <c r="AA983" s="19">
        <f t="shared" si="112"/>
        <v>12.77333333333352</v>
      </c>
      <c r="AB983" s="19">
        <f t="shared" si="109"/>
        <v>1.6976561010418398</v>
      </c>
      <c r="AC983" s="19">
        <f t="shared" si="110"/>
        <v>-1.3367359837390085</v>
      </c>
      <c r="AD983" s="17">
        <f t="shared" si="113"/>
        <v>0.007853966021239967</v>
      </c>
      <c r="AE983" s="19">
        <f t="shared" si="115"/>
        <v>3.051282413437109</v>
      </c>
      <c r="AF983" s="23">
        <f t="shared" si="111"/>
        <v>0</v>
      </c>
    </row>
    <row r="984" spans="26:32" ht="18" customHeight="1">
      <c r="Z984" s="18">
        <f t="shared" si="114"/>
        <v>959</v>
      </c>
      <c r="AA984" s="19">
        <f t="shared" si="112"/>
        <v>12.786666666666854</v>
      </c>
      <c r="AB984" s="19">
        <f t="shared" si="109"/>
        <v>1.677389780169782</v>
      </c>
      <c r="AC984" s="19">
        <f t="shared" si="110"/>
        <v>-1.321301654951035</v>
      </c>
      <c r="AD984" s="17">
        <f t="shared" si="113"/>
        <v>0.00794885809545338</v>
      </c>
      <c r="AE984" s="19">
        <f t="shared" si="115"/>
        <v>3.0592312715325622</v>
      </c>
      <c r="AF984" s="23">
        <f t="shared" si="111"/>
        <v>0</v>
      </c>
    </row>
    <row r="985" spans="26:32" ht="18" customHeight="1">
      <c r="Z985" s="18">
        <f t="shared" si="114"/>
        <v>960</v>
      </c>
      <c r="AA985" s="19">
        <f t="shared" si="112"/>
        <v>12.800000000000187</v>
      </c>
      <c r="AB985" s="19">
        <f aca="true" t="shared" si="116" ref="AB985:AB1024">SQRT(2*g*(2*d+AA985-2*SQRT(AA985^2+d^2))*(AA985^2+d^2)/(3*AA985^2+d^2))</f>
        <v>1.6568722950130985</v>
      </c>
      <c r="AC985" s="19">
        <f aca="true" t="shared" si="117" ref="AC985:AC1025">-AB985*AA985/SQRT(AA985^2+d^2)</f>
        <v>-1.3056557526192845</v>
      </c>
      <c r="AD985" s="17">
        <f t="shared" si="113"/>
        <v>0.008047290894696218</v>
      </c>
      <c r="AE985" s="19">
        <f t="shared" si="115"/>
        <v>3.0672785624272585</v>
      </c>
      <c r="AF985" s="23">
        <f aca="true" t="shared" si="118" ref="AF985:AF1025">IF(čas&gt;=AE985,AA985,0)</f>
        <v>0</v>
      </c>
    </row>
    <row r="986" spans="26:32" ht="18" customHeight="1">
      <c r="Z986" s="18">
        <f t="shared" si="114"/>
        <v>961</v>
      </c>
      <c r="AA986" s="19">
        <f aca="true" t="shared" si="119" ref="AA986:AA1025">AA985+AA$21</f>
        <v>12.81333333333352</v>
      </c>
      <c r="AB986" s="19">
        <f t="shared" si="116"/>
        <v>1.636094200721887</v>
      </c>
      <c r="AC986" s="19">
        <f t="shared" si="117"/>
        <v>-1.2897906357939293</v>
      </c>
      <c r="AD986" s="17">
        <f aca="true" t="shared" si="120" ref="AD986:AD1024">AA$21/AB986</f>
        <v>0.008149490003356972</v>
      </c>
      <c r="AE986" s="19">
        <f t="shared" si="115"/>
        <v>3.0754280524306155</v>
      </c>
      <c r="AF986" s="23">
        <f t="shared" si="118"/>
        <v>0</v>
      </c>
    </row>
    <row r="987" spans="26:32" ht="18" customHeight="1">
      <c r="Z987" s="18">
        <f aca="true" t="shared" si="121" ref="Z987:Z1025">Z986+1</f>
        <v>962</v>
      </c>
      <c r="AA987" s="19">
        <f t="shared" si="119"/>
        <v>12.826666666666855</v>
      </c>
      <c r="AB987" s="19">
        <f t="shared" si="116"/>
        <v>1.6150454431912211</v>
      </c>
      <c r="AC987" s="19">
        <f t="shared" si="117"/>
        <v>-1.2736981721151956</v>
      </c>
      <c r="AD987" s="17">
        <f t="shared" si="120"/>
        <v>0.00825570165195325</v>
      </c>
      <c r="AE987" s="19">
        <f aca="true" t="shared" si="122" ref="AE987:AE1025">AE986+AD987</f>
        <v>3.0836837540825686</v>
      </c>
      <c r="AF987" s="23">
        <f t="shared" si="118"/>
        <v>0</v>
      </c>
    </row>
    <row r="988" spans="26:32" ht="18" customHeight="1">
      <c r="Z988" s="18">
        <f t="shared" si="121"/>
        <v>963</v>
      </c>
      <c r="AA988" s="19">
        <f t="shared" si="119"/>
        <v>12.840000000000188</v>
      </c>
      <c r="AB988" s="19">
        <f t="shared" si="116"/>
        <v>1.593715302568456</v>
      </c>
      <c r="AC988" s="19">
        <f t="shared" si="117"/>
        <v>-1.2573696923537359</v>
      </c>
      <c r="AD988" s="17">
        <f t="shared" si="120"/>
        <v>0.008366195211807988</v>
      </c>
      <c r="AE988" s="19">
        <f t="shared" si="122"/>
        <v>3.0920499492943767</v>
      </c>
      <c r="AF988" s="23">
        <f t="shared" si="118"/>
        <v>0</v>
      </c>
    </row>
    <row r="989" spans="26:32" ht="18" customHeight="1">
      <c r="Z989" s="18">
        <f t="shared" si="121"/>
        <v>964</v>
      </c>
      <c r="AA989" s="19">
        <f t="shared" si="119"/>
        <v>12.853333333333522</v>
      </c>
      <c r="AB989" s="19">
        <f t="shared" si="116"/>
        <v>1.5720923298410718</v>
      </c>
      <c r="AC989" s="19">
        <f t="shared" si="117"/>
        <v>-1.2407959393902213</v>
      </c>
      <c r="AD989" s="17">
        <f t="shared" si="120"/>
        <v>0.00848126606831117</v>
      </c>
      <c r="AE989" s="19">
        <f t="shared" si="122"/>
        <v>3.100531215362688</v>
      </c>
      <c r="AF989" s="23">
        <f t="shared" si="118"/>
        <v>0</v>
      </c>
    </row>
    <row r="990" spans="26:32" ht="18" customHeight="1">
      <c r="Z990" s="18">
        <f t="shared" si="121"/>
        <v>965</v>
      </c>
      <c r="AA990" s="19">
        <f t="shared" si="119"/>
        <v>12.866666666666855</v>
      </c>
      <c r="AB990" s="19">
        <f t="shared" si="116"/>
        <v>1.5501642754393772</v>
      </c>
      <c r="AC990" s="19">
        <f t="shared" si="117"/>
        <v>-1.2239670107784655</v>
      </c>
      <c r="AD990" s="17">
        <f t="shared" si="120"/>
        <v>0.008601238942597969</v>
      </c>
      <c r="AE990" s="19">
        <f t="shared" si="122"/>
        <v>3.1091324543052856</v>
      </c>
      <c r="AF990" s="23">
        <f t="shared" si="118"/>
        <v>0</v>
      </c>
    </row>
    <row r="991" spans="26:32" ht="18" customHeight="1">
      <c r="Z991" s="18">
        <f t="shared" si="121"/>
        <v>966</v>
      </c>
      <c r="AA991" s="19">
        <f t="shared" si="119"/>
        <v>12.880000000000189</v>
      </c>
      <c r="AB991" s="19">
        <f t="shared" si="116"/>
        <v>1.5279180085900597</v>
      </c>
      <c r="AC991" s="19">
        <f t="shared" si="117"/>
        <v>-1.2068722938772216</v>
      </c>
      <c r="AD991" s="17">
        <f t="shared" si="120"/>
        <v>0.008726471746764173</v>
      </c>
      <c r="AE991" s="19">
        <f t="shared" si="122"/>
        <v>3.1178589260520497</v>
      </c>
      <c r="AF991" s="23">
        <f t="shared" si="118"/>
        <v>0</v>
      </c>
    </row>
    <row r="992" spans="26:32" ht="18" customHeight="1">
      <c r="Z992" s="18">
        <f t="shared" si="121"/>
        <v>967</v>
      </c>
      <c r="AA992" s="19">
        <f t="shared" si="119"/>
        <v>12.893333333333523</v>
      </c>
      <c r="AB992" s="19">
        <f t="shared" si="116"/>
        <v>1.5053394259120305</v>
      </c>
      <c r="AC992" s="19">
        <f t="shared" si="117"/>
        <v>-1.1895003923395822</v>
      </c>
      <c r="AD992" s="17">
        <f t="shared" si="120"/>
        <v>0.008857360076950852</v>
      </c>
      <c r="AE992" s="19">
        <f t="shared" si="122"/>
        <v>3.1267162861290005</v>
      </c>
      <c r="AF992" s="23">
        <f t="shared" si="118"/>
        <v>0</v>
      </c>
    </row>
    <row r="993" spans="26:32" ht="18" customHeight="1">
      <c r="Z993" s="18">
        <f t="shared" si="121"/>
        <v>968</v>
      </c>
      <c r="AA993" s="19">
        <f t="shared" si="119"/>
        <v>12.906666666666856</v>
      </c>
      <c r="AB993" s="19">
        <f t="shared" si="116"/>
        <v>1.4824133474470362</v>
      </c>
      <c r="AC993" s="19">
        <f t="shared" si="117"/>
        <v>-1.1718390425090233</v>
      </c>
      <c r="AD993" s="17">
        <f t="shared" si="120"/>
        <v>0.0089943424728977</v>
      </c>
      <c r="AE993" s="19">
        <f t="shared" si="122"/>
        <v>3.135710628601898</v>
      </c>
      <c r="AF993" s="23">
        <f t="shared" si="118"/>
        <v>0</v>
      </c>
    </row>
    <row r="994" spans="26:32" ht="18" customHeight="1">
      <c r="Z994" s="18">
        <f t="shared" si="121"/>
        <v>969</v>
      </c>
      <c r="AA994" s="19">
        <f t="shared" si="119"/>
        <v>12.92000000000019</v>
      </c>
      <c r="AB994" s="19">
        <f t="shared" si="116"/>
        <v>1.459123397947003</v>
      </c>
      <c r="AC994" s="19">
        <f t="shared" si="117"/>
        <v>-1.1538750179738857</v>
      </c>
      <c r="AD994" s="17">
        <f t="shared" si="120"/>
        <v>0.009137906603439728</v>
      </c>
      <c r="AE994" s="19">
        <f t="shared" si="122"/>
        <v>3.144848535205338</v>
      </c>
      <c r="AF994" s="23">
        <f t="shared" si="118"/>
        <v>0</v>
      </c>
    </row>
    <row r="995" spans="26:32" ht="18" customHeight="1">
      <c r="Z995" s="18">
        <f t="shared" si="121"/>
        <v>970</v>
      </c>
      <c r="AA995" s="19">
        <f t="shared" si="119"/>
        <v>12.933333333333524</v>
      </c>
      <c r="AB995" s="19">
        <f t="shared" si="116"/>
        <v>1.4354518707792399</v>
      </c>
      <c r="AC995" s="19">
        <f t="shared" si="117"/>
        <v>-1.1355940201623929</v>
      </c>
      <c r="AD995" s="17">
        <f t="shared" si="120"/>
        <v>0.009288596576975646</v>
      </c>
      <c r="AE995" s="19">
        <f t="shared" si="122"/>
        <v>3.1541371317823135</v>
      </c>
      <c r="AF995" s="23">
        <f t="shared" si="118"/>
        <v>0</v>
      </c>
    </row>
    <row r="996" spans="26:32" ht="18" customHeight="1">
      <c r="Z996" s="18">
        <f t="shared" si="121"/>
        <v>971</v>
      </c>
      <c r="AA996" s="19">
        <f t="shared" si="119"/>
        <v>12.946666666666857</v>
      </c>
      <c r="AB996" s="19">
        <f t="shared" si="116"/>
        <v>1.4113795712330672</v>
      </c>
      <c r="AC996" s="19">
        <f t="shared" si="117"/>
        <v>-1.1169805523970142</v>
      </c>
      <c r="AD996" s="17">
        <f t="shared" si="120"/>
        <v>0.009447021626991896</v>
      </c>
      <c r="AE996" s="19">
        <f t="shared" si="122"/>
        <v>3.1635841534093054</v>
      </c>
      <c r="AF996" s="23">
        <f t="shared" si="118"/>
        <v>0</v>
      </c>
    </row>
    <row r="997" spans="26:32" ht="18" customHeight="1">
      <c r="Z997" s="18">
        <f t="shared" si="121"/>
        <v>972</v>
      </c>
      <c r="AA997" s="19">
        <f t="shared" si="119"/>
        <v>12.960000000000191</v>
      </c>
      <c r="AB997" s="19">
        <f t="shared" si="116"/>
        <v>1.3868856352848884</v>
      </c>
      <c r="AC997" s="19">
        <f t="shared" si="117"/>
        <v>-1.0980177742442225</v>
      </c>
      <c r="AD997" s="17">
        <f t="shared" si="120"/>
        <v>0.009613866489138779</v>
      </c>
      <c r="AE997" s="19">
        <f t="shared" si="122"/>
        <v>3.1731980198984444</v>
      </c>
      <c r="AF997" s="23">
        <f t="shared" si="118"/>
        <v>0</v>
      </c>
    </row>
    <row r="998" spans="26:32" ht="18" customHeight="1">
      <c r="Z998" s="18">
        <f t="shared" si="121"/>
        <v>973</v>
      </c>
      <c r="AA998" s="19">
        <f t="shared" si="119"/>
        <v>12.973333333333525</v>
      </c>
      <c r="AB998" s="19">
        <f t="shared" si="116"/>
        <v>1.3619473189525235</v>
      </c>
      <c r="AC998" s="19">
        <f t="shared" si="117"/>
        <v>-1.0786873322528667</v>
      </c>
      <c r="AD998" s="17">
        <f t="shared" si="120"/>
        <v>0.009789903873512544</v>
      </c>
      <c r="AE998" s="19">
        <f t="shared" si="122"/>
        <v>3.182987923771957</v>
      </c>
      <c r="AF998" s="23">
        <f t="shared" si="118"/>
        <v>0</v>
      </c>
    </row>
    <row r="999" spans="26:32" ht="18" customHeight="1">
      <c r="Z999" s="18">
        <f t="shared" si="121"/>
        <v>974</v>
      </c>
      <c r="AA999" s="19">
        <f t="shared" si="119"/>
        <v>12.986666666666858</v>
      </c>
      <c r="AB999" s="19">
        <f t="shared" si="116"/>
        <v>1.3365397521862563</v>
      </c>
      <c r="AC999" s="19">
        <f t="shared" si="117"/>
        <v>-1.058969162225368</v>
      </c>
      <c r="AD999" s="17">
        <f t="shared" si="120"/>
        <v>0.009976009551173634</v>
      </c>
      <c r="AE999" s="19">
        <f t="shared" si="122"/>
        <v>3.1929639333231306</v>
      </c>
      <c r="AF999" s="23">
        <f t="shared" si="118"/>
        <v>0</v>
      </c>
    </row>
    <row r="1000" spans="26:32" ht="18" customHeight="1">
      <c r="Z1000" s="18">
        <f t="shared" si="121"/>
        <v>975</v>
      </c>
      <c r="AA1000" s="19">
        <f t="shared" si="119"/>
        <v>13.000000000000192</v>
      </c>
      <c r="AB1000" s="19">
        <f t="shared" si="116"/>
        <v>1.3106356497142437</v>
      </c>
      <c r="AC1000" s="19">
        <f t="shared" si="117"/>
        <v>-1.038841256939209</v>
      </c>
      <c r="AD1000" s="17">
        <f t="shared" si="120"/>
        <v>0.01017318072817597</v>
      </c>
      <c r="AE1000" s="19">
        <f t="shared" si="122"/>
        <v>3.2031371140513065</v>
      </c>
      <c r="AF1000" s="23">
        <f t="shared" si="118"/>
        <v>0</v>
      </c>
    </row>
    <row r="1001" spans="26:32" ht="18" customHeight="1">
      <c r="Z1001" s="18">
        <f t="shared" si="121"/>
        <v>976</v>
      </c>
      <c r="AA1001" s="19">
        <f t="shared" si="119"/>
        <v>13.013333333333525</v>
      </c>
      <c r="AB1001" s="19">
        <f t="shared" si="116"/>
        <v>1.2842049692649378</v>
      </c>
      <c r="AC1001" s="19">
        <f t="shared" si="117"/>
        <v>-1.0182793916365431</v>
      </c>
      <c r="AD1001" s="17">
        <f t="shared" si="120"/>
        <v>0.010382558588731487</v>
      </c>
      <c r="AE1001" s="19">
        <f t="shared" si="122"/>
        <v>3.213519672640038</v>
      </c>
      <c r="AF1001" s="23">
        <f t="shared" si="118"/>
        <v>0</v>
      </c>
    </row>
    <row r="1002" spans="26:32" ht="18" customHeight="1">
      <c r="Z1002" s="18">
        <f t="shared" si="121"/>
        <v>977</v>
      </c>
      <c r="AA1002" s="19">
        <f t="shared" si="119"/>
        <v>13.02666666666686</v>
      </c>
      <c r="AB1002" s="19">
        <f t="shared" si="116"/>
        <v>1.2572145049663974</v>
      </c>
      <c r="AC1002" s="19">
        <f t="shared" si="117"/>
        <v>-0.9972567974969134</v>
      </c>
      <c r="AD1002" s="17">
        <f t="shared" si="120"/>
        <v>0.01060545617367794</v>
      </c>
      <c r="AE1002" s="19">
        <f t="shared" si="122"/>
        <v>3.224125128813716</v>
      </c>
      <c r="AF1002" s="23">
        <f t="shared" si="118"/>
        <v>0</v>
      </c>
    </row>
    <row r="1003" spans="26:32" ht="18" customHeight="1">
      <c r="Z1003" s="18">
        <f t="shared" si="121"/>
        <v>978</v>
      </c>
      <c r="AA1003" s="19">
        <f t="shared" si="119"/>
        <v>13.040000000000193</v>
      </c>
      <c r="AB1003" s="19">
        <f t="shared" si="116"/>
        <v>1.229627400228705</v>
      </c>
      <c r="AC1003" s="19">
        <f t="shared" si="117"/>
        <v>-0.9757437705072043</v>
      </c>
      <c r="AD1003" s="17">
        <f t="shared" si="120"/>
        <v>0.010843393153774384</v>
      </c>
      <c r="AE1003" s="19">
        <f t="shared" si="122"/>
        <v>3.2349685219674904</v>
      </c>
      <c r="AF1003" s="23">
        <f t="shared" si="118"/>
        <v>0</v>
      </c>
    </row>
    <row r="1004" spans="26:32" ht="18" customHeight="1">
      <c r="Z1004" s="18">
        <f t="shared" si="121"/>
        <v>979</v>
      </c>
      <c r="AA1004" s="19">
        <f t="shared" si="119"/>
        <v>13.053333333333526</v>
      </c>
      <c r="AB1004" s="19">
        <f t="shared" si="116"/>
        <v>1.2014025597194187</v>
      </c>
      <c r="AC1004" s="19">
        <f t="shared" si="117"/>
        <v>-0.9537071993782799</v>
      </c>
      <c r="AD1004" s="17">
        <f t="shared" si="120"/>
        <v>0.011098139608132069</v>
      </c>
      <c r="AE1004" s="19">
        <f t="shared" si="122"/>
        <v>3.2460666615756226</v>
      </c>
      <c r="AF1004" s="23">
        <f t="shared" si="118"/>
        <v>0</v>
      </c>
    </row>
    <row r="1005" spans="26:32" ht="18" customHeight="1">
      <c r="Z1005" s="18">
        <f t="shared" si="121"/>
        <v>980</v>
      </c>
      <c r="AA1005" s="19">
        <f t="shared" si="119"/>
        <v>13.06666666666686</v>
      </c>
      <c r="AB1005" s="19">
        <f t="shared" si="116"/>
        <v>1.1724939336426214</v>
      </c>
      <c r="AC1005" s="19">
        <f t="shared" si="117"/>
        <v>-0.9311099910282326</v>
      </c>
      <c r="AD1005" s="17">
        <f t="shared" si="120"/>
        <v>0.011371771700268226</v>
      </c>
      <c r="AE1005" s="19">
        <f t="shared" si="122"/>
        <v>3.2574384332758908</v>
      </c>
      <c r="AF1005" s="23">
        <f t="shared" si="118"/>
        <v>0</v>
      </c>
    </row>
    <row r="1006" spans="26:32" ht="18" customHeight="1">
      <c r="Z1006" s="18">
        <f t="shared" si="121"/>
        <v>981</v>
      </c>
      <c r="AA1006" s="19">
        <f t="shared" si="119"/>
        <v>13.080000000000194</v>
      </c>
      <c r="AB1006" s="19">
        <f t="shared" si="116"/>
        <v>1.1428496386963705</v>
      </c>
      <c r="AC1006" s="19">
        <f t="shared" si="117"/>
        <v>-0.9079103650703233</v>
      </c>
      <c r="AD1006" s="17">
        <f t="shared" si="120"/>
        <v>0.01166674327214422</v>
      </c>
      <c r="AE1006" s="19">
        <f t="shared" si="122"/>
        <v>3.269105176548035</v>
      </c>
      <c r="AF1006" s="23">
        <f t="shared" si="118"/>
        <v>0</v>
      </c>
    </row>
    <row r="1007" spans="26:32" ht="18" customHeight="1">
      <c r="Z1007" s="18">
        <f t="shared" si="121"/>
        <v>982</v>
      </c>
      <c r="AA1007" s="19">
        <f t="shared" si="119"/>
        <v>13.093333333333527</v>
      </c>
      <c r="AB1007" s="19">
        <f t="shared" si="116"/>
        <v>1.1124108677063123</v>
      </c>
      <c r="AC1007" s="19">
        <f t="shared" si="117"/>
        <v>-0.8840609788243137</v>
      </c>
      <c r="AD1007" s="17">
        <f t="shared" si="120"/>
        <v>0.01198597903023496</v>
      </c>
      <c r="AE1007" s="19">
        <f t="shared" si="122"/>
        <v>3.28109115557827</v>
      </c>
      <c r="AF1007" s="23">
        <f t="shared" si="118"/>
        <v>0</v>
      </c>
    </row>
    <row r="1008" spans="26:32" ht="18" customHeight="1">
      <c r="Z1008" s="18">
        <f t="shared" si="121"/>
        <v>983</v>
      </c>
      <c r="AA1008" s="19">
        <f t="shared" si="119"/>
        <v>13.106666666666861</v>
      </c>
      <c r="AB1008" s="19">
        <f t="shared" si="116"/>
        <v>1.0811105223113875</v>
      </c>
      <c r="AC1008" s="19">
        <f t="shared" si="117"/>
        <v>-0.8595078302483224</v>
      </c>
      <c r="AD1008" s="17">
        <f t="shared" si="120"/>
        <v>0.012332997467110947</v>
      </c>
      <c r="AE1008" s="19">
        <f t="shared" si="122"/>
        <v>3.2934241530453807</v>
      </c>
      <c r="AF1008" s="23">
        <f t="shared" si="118"/>
        <v>0</v>
      </c>
    </row>
    <row r="1009" spans="26:32" ht="18" customHeight="1">
      <c r="Z1009" s="18">
        <f t="shared" si="121"/>
        <v>984</v>
      </c>
      <c r="AA1009" s="19">
        <f t="shared" si="119"/>
        <v>13.120000000000195</v>
      </c>
      <c r="AB1009" s="19">
        <f t="shared" si="116"/>
        <v>1.0488714775376453</v>
      </c>
      <c r="AC1009" s="19">
        <f t="shared" si="117"/>
        <v>-0.8341888657231754</v>
      </c>
      <c r="AD1009" s="17">
        <f t="shared" si="120"/>
        <v>0.012712075424755541</v>
      </c>
      <c r="AE1009" s="19">
        <f t="shared" si="122"/>
        <v>3.306136228470136</v>
      </c>
      <c r="AF1009" s="23">
        <f t="shared" si="118"/>
        <v>0</v>
      </c>
    </row>
    <row r="1010" spans="26:32" ht="18" customHeight="1">
      <c r="Z1010" s="18">
        <f t="shared" si="121"/>
        <v>985</v>
      </c>
      <c r="AA1010" s="19">
        <f t="shared" si="119"/>
        <v>13.133333333333528</v>
      </c>
      <c r="AB1010" s="19">
        <f t="shared" si="116"/>
        <v>1.0156043493583589</v>
      </c>
      <c r="AC1010" s="19">
        <f t="shared" si="117"/>
        <v>-0.8080321893843387</v>
      </c>
      <c r="AD1010" s="17">
        <f t="shared" si="120"/>
        <v>0.01312847206863293</v>
      </c>
      <c r="AE1010" s="19">
        <f t="shared" si="122"/>
        <v>3.319264700538769</v>
      </c>
      <c r="AF1010" s="23">
        <f t="shared" si="118"/>
        <v>0</v>
      </c>
    </row>
    <row r="1011" spans="26:32" ht="18" customHeight="1">
      <c r="Z1011" s="18">
        <f t="shared" si="121"/>
        <v>986</v>
      </c>
      <c r="AA1011" s="19">
        <f t="shared" si="119"/>
        <v>13.146666666666862</v>
      </c>
      <c r="AB1011" s="19">
        <f t="shared" si="116"/>
        <v>0.9812045793289589</v>
      </c>
      <c r="AC1011" s="19">
        <f t="shared" si="117"/>
        <v>-0.7809537250221644</v>
      </c>
      <c r="AD1011" s="17">
        <f t="shared" si="120"/>
        <v>0.013588739406874698</v>
      </c>
      <c r="AE1011" s="19">
        <f t="shared" si="122"/>
        <v>3.332853439945644</v>
      </c>
      <c r="AF1011" s="23">
        <f t="shared" si="118"/>
        <v>0</v>
      </c>
    </row>
    <row r="1012" spans="26:32" ht="18" customHeight="1">
      <c r="Z1012" s="18">
        <f t="shared" si="121"/>
        <v>987</v>
      </c>
      <c r="AA1012" s="19">
        <f t="shared" si="119"/>
        <v>13.160000000000196</v>
      </c>
      <c r="AB1012" s="19">
        <f t="shared" si="116"/>
        <v>0.9455485621450818</v>
      </c>
      <c r="AC1012" s="19">
        <f t="shared" si="117"/>
        <v>-0.7528541108817413</v>
      </c>
      <c r="AD1012" s="17">
        <f t="shared" si="120"/>
        <v>0.014101161872728344</v>
      </c>
      <c r="AE1012" s="19">
        <f t="shared" si="122"/>
        <v>3.3469546018183722</v>
      </c>
      <c r="AF1012" s="23">
        <f t="shared" si="118"/>
        <v>0</v>
      </c>
    </row>
    <row r="1013" spans="26:32" ht="18" customHeight="1">
      <c r="Z1013" s="18">
        <f t="shared" si="121"/>
        <v>988</v>
      </c>
      <c r="AA1013" s="19">
        <f t="shared" si="119"/>
        <v>13.17333333333353</v>
      </c>
      <c r="AB1013" s="19">
        <f t="shared" si="116"/>
        <v>0.908488401556047</v>
      </c>
      <c r="AC1013" s="19">
        <f t="shared" si="117"/>
        <v>-0.7236144952154927</v>
      </c>
      <c r="AD1013" s="17">
        <f t="shared" si="120"/>
        <v>0.014676393568147018</v>
      </c>
      <c r="AE1013" s="19">
        <f t="shared" si="122"/>
        <v>3.3616309953865193</v>
      </c>
      <c r="AF1013" s="23">
        <f t="shared" si="118"/>
        <v>0</v>
      </c>
    </row>
    <row r="1014" spans="26:32" ht="18" customHeight="1">
      <c r="Z1014" s="18">
        <f t="shared" si="121"/>
        <v>989</v>
      </c>
      <c r="AA1014" s="19">
        <f t="shared" si="119"/>
        <v>13.186666666666863</v>
      </c>
      <c r="AB1014" s="19">
        <f t="shared" si="116"/>
        <v>0.8698446494858758</v>
      </c>
      <c r="AC1014" s="19">
        <f t="shared" si="117"/>
        <v>-0.6930907157542372</v>
      </c>
      <c r="AD1014" s="17">
        <f t="shared" si="120"/>
        <v>0.015328407596935888</v>
      </c>
      <c r="AE1014" s="19">
        <f t="shared" si="122"/>
        <v>3.3769594029834553</v>
      </c>
      <c r="AF1014" s="23">
        <f t="shared" si="118"/>
        <v>0</v>
      </c>
    </row>
    <row r="1015" spans="26:32" ht="18" customHeight="1">
      <c r="Z1015" s="18">
        <f t="shared" si="121"/>
        <v>990</v>
      </c>
      <c r="AA1015" s="19">
        <f t="shared" si="119"/>
        <v>13.200000000000196</v>
      </c>
      <c r="AB1015" s="19">
        <f t="shared" si="116"/>
        <v>0.8293959906342719</v>
      </c>
      <c r="AC1015" s="19">
        <f t="shared" si="117"/>
        <v>-0.6611050318449988</v>
      </c>
      <c r="AD1015" s="17">
        <f t="shared" si="120"/>
        <v>0.01607595585690836</v>
      </c>
      <c r="AE1015" s="19">
        <f t="shared" si="122"/>
        <v>3.393035358840364</v>
      </c>
      <c r="AF1015" s="23">
        <f t="shared" si="118"/>
        <v>0</v>
      </c>
    </row>
    <row r="1016" spans="26:32" ht="18" customHeight="1">
      <c r="Z1016" s="18">
        <f t="shared" si="121"/>
        <v>991</v>
      </c>
      <c r="AA1016" s="19">
        <f t="shared" si="119"/>
        <v>13.21333333333353</v>
      </c>
      <c r="AB1016" s="19">
        <f t="shared" si="116"/>
        <v>0.786864137733839</v>
      </c>
      <c r="AC1016" s="19">
        <f t="shared" si="117"/>
        <v>-0.6274340197460827</v>
      </c>
      <c r="AD1016" s="17">
        <f t="shared" si="120"/>
        <v>0.016944898990737083</v>
      </c>
      <c r="AE1016" s="19">
        <f t="shared" si="122"/>
        <v>3.409980257831101</v>
      </c>
      <c r="AF1016" s="23">
        <f t="shared" si="118"/>
        <v>0</v>
      </c>
    </row>
    <row r="1017" spans="26:32" ht="18" customHeight="1">
      <c r="Z1017" s="18">
        <f t="shared" si="121"/>
        <v>992</v>
      </c>
      <c r="AA1017" s="19">
        <f t="shared" si="119"/>
        <v>13.226666666666864</v>
      </c>
      <c r="AB1017" s="19">
        <f t="shared" si="116"/>
        <v>0.7418909019622529</v>
      </c>
      <c r="AC1017" s="19">
        <f t="shared" si="117"/>
        <v>-0.5917902000326632</v>
      </c>
      <c r="AD1017" s="17">
        <f t="shared" si="120"/>
        <v>0.017972094411816533</v>
      </c>
      <c r="AE1017" s="19">
        <f t="shared" si="122"/>
        <v>3.4279523522429174</v>
      </c>
      <c r="AF1017" s="23">
        <f t="shared" si="118"/>
        <v>0</v>
      </c>
    </row>
    <row r="1018" spans="26:32" ht="18" customHeight="1">
      <c r="Z1018" s="18">
        <f t="shared" si="121"/>
        <v>993</v>
      </c>
      <c r="AA1018" s="19">
        <f t="shared" si="119"/>
        <v>13.240000000000197</v>
      </c>
      <c r="AB1018" s="19">
        <f t="shared" si="116"/>
        <v>0.6940018277534564</v>
      </c>
      <c r="AC1018" s="19">
        <f t="shared" si="117"/>
        <v>-0.5537929040686055</v>
      </c>
      <c r="AD1018" s="17">
        <f t="shared" si="120"/>
        <v>0.019212245271016764</v>
      </c>
      <c r="AE1018" s="19">
        <f t="shared" si="122"/>
        <v>3.4471645975139342</v>
      </c>
      <c r="AF1018" s="23">
        <f t="shared" si="118"/>
        <v>0</v>
      </c>
    </row>
    <row r="1019" spans="26:32" ht="18" customHeight="1">
      <c r="Z1019" s="18">
        <f t="shared" si="121"/>
        <v>994</v>
      </c>
      <c r="AA1019" s="19">
        <f t="shared" si="119"/>
        <v>13.253333333333531</v>
      </c>
      <c r="AB1019" s="19">
        <f t="shared" si="116"/>
        <v>0.6425452986655489</v>
      </c>
      <c r="AC1019" s="19">
        <f t="shared" si="117"/>
        <v>-0.5129194969921637</v>
      </c>
      <c r="AD1019" s="17">
        <f t="shared" si="120"/>
        <v>0.020750806769614955</v>
      </c>
      <c r="AE1019" s="19">
        <f t="shared" si="122"/>
        <v>3.4679154042835494</v>
      </c>
      <c r="AF1019" s="23">
        <f t="shared" si="118"/>
        <v>0</v>
      </c>
    </row>
    <row r="1020" spans="26:32" ht="18" customHeight="1">
      <c r="Z1020" s="18">
        <f t="shared" si="121"/>
        <v>995</v>
      </c>
      <c r="AA1020" s="19">
        <f t="shared" si="119"/>
        <v>13.266666666666865</v>
      </c>
      <c r="AB1020" s="19">
        <f t="shared" si="116"/>
        <v>0.5865832354422581</v>
      </c>
      <c r="AC1020" s="19">
        <f t="shared" si="117"/>
        <v>-0.46841783912502744</v>
      </c>
      <c r="AD1020" s="17">
        <f t="shared" si="120"/>
        <v>0.022730505285035268</v>
      </c>
      <c r="AE1020" s="19">
        <f t="shared" si="122"/>
        <v>3.4906459095685847</v>
      </c>
      <c r="AF1020" s="23">
        <f t="shared" si="118"/>
        <v>0</v>
      </c>
    </row>
    <row r="1021" spans="26:32" ht="18" customHeight="1">
      <c r="Z1021" s="18">
        <f t="shared" si="121"/>
        <v>996</v>
      </c>
      <c r="AA1021" s="19">
        <f t="shared" si="119"/>
        <v>13.280000000000198</v>
      </c>
      <c r="AB1021" s="19">
        <f t="shared" si="116"/>
        <v>0.5246759386223601</v>
      </c>
      <c r="AC1021" s="19">
        <f t="shared" si="117"/>
        <v>-0.4191339963952075</v>
      </c>
      <c r="AD1021" s="17">
        <f t="shared" si="120"/>
        <v>0.02541251151776204</v>
      </c>
      <c r="AE1021" s="19">
        <f t="shared" si="122"/>
        <v>3.516058421086347</v>
      </c>
      <c r="AF1021" s="23">
        <f t="shared" si="118"/>
        <v>0</v>
      </c>
    </row>
    <row r="1022" spans="26:32" ht="18" customHeight="1">
      <c r="Z1022" s="18">
        <f t="shared" si="121"/>
        <v>997</v>
      </c>
      <c r="AA1022" s="19">
        <f t="shared" si="119"/>
        <v>13.293333333333532</v>
      </c>
      <c r="AB1022" s="19">
        <f t="shared" si="116"/>
        <v>0.4543999515732138</v>
      </c>
      <c r="AC1022" s="19">
        <f t="shared" si="117"/>
        <v>-0.3631262265163834</v>
      </c>
      <c r="AD1022" s="17">
        <f t="shared" si="120"/>
        <v>0.029342726131838158</v>
      </c>
      <c r="AE1022" s="19">
        <f t="shared" si="122"/>
        <v>3.545401147218185</v>
      </c>
      <c r="AF1022" s="23">
        <f t="shared" si="118"/>
        <v>0</v>
      </c>
    </row>
    <row r="1023" spans="26:32" ht="18" customHeight="1">
      <c r="Z1023" s="18">
        <f t="shared" si="121"/>
        <v>998</v>
      </c>
      <c r="AA1023" s="19">
        <f t="shared" si="119"/>
        <v>13.306666666666866</v>
      </c>
      <c r="AB1023" s="19">
        <f t="shared" si="116"/>
        <v>0.3710300904440003</v>
      </c>
      <c r="AC1023" s="19">
        <f t="shared" si="117"/>
        <v>-0.29660994809104363</v>
      </c>
      <c r="AD1023" s="17">
        <f t="shared" si="120"/>
        <v>0.035935989227660066</v>
      </c>
      <c r="AE1023" s="19">
        <f t="shared" si="122"/>
        <v>3.581337136445845</v>
      </c>
      <c r="AF1023" s="23">
        <f t="shared" si="118"/>
        <v>0</v>
      </c>
    </row>
    <row r="1024" spans="26:34" ht="18" customHeight="1">
      <c r="Z1024" s="18">
        <f t="shared" si="121"/>
        <v>999</v>
      </c>
      <c r="AA1024" s="19">
        <f t="shared" si="119"/>
        <v>13.3200000000002</v>
      </c>
      <c r="AB1024" s="19">
        <f t="shared" si="116"/>
        <v>0.2623678452075279</v>
      </c>
      <c r="AC1024" s="19">
        <f t="shared" si="117"/>
        <v>-0.2098186416339176</v>
      </c>
      <c r="AD1024" s="17">
        <f t="shared" si="120"/>
        <v>0.05081923557662687</v>
      </c>
      <c r="AE1024" s="19">
        <f t="shared" si="122"/>
        <v>3.6321563720224717</v>
      </c>
      <c r="AF1024" s="23">
        <f t="shared" si="118"/>
        <v>0</v>
      </c>
      <c r="AH1024" s="20" t="s">
        <v>54</v>
      </c>
    </row>
    <row r="1025" spans="26:33" ht="18" customHeight="1">
      <c r="Z1025" s="18">
        <f t="shared" si="121"/>
        <v>1000</v>
      </c>
      <c r="AA1025" s="19">
        <f t="shared" si="119"/>
        <v>13.333333333333533</v>
      </c>
      <c r="AB1025" s="19">
        <v>0</v>
      </c>
      <c r="AC1025" s="19">
        <f t="shared" si="117"/>
        <v>0</v>
      </c>
      <c r="AD1025" s="17">
        <v>0</v>
      </c>
      <c r="AE1025" s="19">
        <f t="shared" si="122"/>
        <v>3.6321563720224717</v>
      </c>
      <c r="AF1025" s="23">
        <f t="shared" si="118"/>
        <v>0</v>
      </c>
      <c r="AG1025" s="19" t="s">
        <v>53</v>
      </c>
    </row>
    <row r="1026" spans="25:30" ht="18" customHeight="1">
      <c r="Y1026" s="19"/>
      <c r="Z1026" s="19"/>
      <c r="AD1026" s="19"/>
    </row>
    <row r="1027" spans="25:30" ht="18" customHeight="1">
      <c r="Y1027" s="19"/>
      <c r="Z1027" s="19"/>
      <c r="AD1027" s="19"/>
    </row>
    <row r="1028" spans="25:30" ht="18" customHeight="1">
      <c r="Y1028" s="19"/>
      <c r="Z1028" s="19"/>
      <c r="AD1028" s="19"/>
    </row>
    <row r="1029" spans="25:30" ht="18" customHeight="1">
      <c r="Y1029" s="19"/>
      <c r="Z1029" s="19"/>
      <c r="AD1029" s="19"/>
    </row>
    <row r="1030" spans="25:30" ht="18" customHeight="1">
      <c r="Y1030" s="19"/>
      <c r="Z1030" s="19"/>
      <c r="AD1030" s="19"/>
    </row>
    <row r="1031" spans="25:30" ht="18" customHeight="1">
      <c r="Y1031" s="19"/>
      <c r="Z1031" s="19"/>
      <c r="AD1031" s="19"/>
    </row>
    <row r="1032" spans="25:30" ht="18" customHeight="1">
      <c r="Y1032" s="19"/>
      <c r="Z1032" s="19"/>
      <c r="AD1032" s="19"/>
    </row>
    <row r="1033" spans="25:30" ht="18" customHeight="1">
      <c r="Y1033" s="19"/>
      <c r="Z1033" s="19"/>
      <c r="AD1033" s="19"/>
    </row>
    <row r="1034" spans="25:30" ht="18" customHeight="1">
      <c r="Y1034" s="19"/>
      <c r="Z1034" s="19"/>
      <c r="AD1034" s="19"/>
    </row>
    <row r="1035" spans="25:30" ht="18" customHeight="1">
      <c r="Y1035" s="19"/>
      <c r="Z1035" s="19"/>
      <c r="AD1035" s="19"/>
    </row>
    <row r="1036" spans="25:30" ht="18" customHeight="1">
      <c r="Y1036" s="19"/>
      <c r="Z1036" s="19"/>
      <c r="AD1036" s="19"/>
    </row>
    <row r="1037" spans="25:30" ht="18" customHeight="1">
      <c r="Y1037" s="19"/>
      <c r="Z1037" s="19"/>
      <c r="AD1037" s="19"/>
    </row>
    <row r="1038" spans="25:30" ht="18" customHeight="1">
      <c r="Y1038" s="19"/>
      <c r="Z1038" s="19"/>
      <c r="AD1038" s="19"/>
    </row>
    <row r="1039" spans="25:30" ht="18" customHeight="1">
      <c r="Y1039" s="19"/>
      <c r="Z1039" s="19"/>
      <c r="AD1039" s="19"/>
    </row>
    <row r="1040" spans="25:30" ht="18" customHeight="1">
      <c r="Y1040" s="19"/>
      <c r="Z1040" s="19"/>
      <c r="AD1040" s="19"/>
    </row>
    <row r="1041" spans="25:30" ht="18" customHeight="1">
      <c r="Y1041" s="19"/>
      <c r="Z1041" s="19"/>
      <c r="AD1041" s="19"/>
    </row>
    <row r="1042" spans="25:30" ht="18" customHeight="1">
      <c r="Y1042" s="19"/>
      <c r="Z1042" s="19"/>
      <c r="AD1042" s="19"/>
    </row>
    <row r="1043" spans="25:30" ht="18" customHeight="1">
      <c r="Y1043" s="19"/>
      <c r="Z1043" s="19"/>
      <c r="AD1043" s="19"/>
    </row>
    <row r="1044" spans="25:30" ht="18" customHeight="1">
      <c r="Y1044" s="19"/>
      <c r="Z1044" s="19"/>
      <c r="AD1044" s="19"/>
    </row>
    <row r="1045" spans="25:30" ht="18" customHeight="1">
      <c r="Y1045" s="19"/>
      <c r="Z1045" s="19"/>
      <c r="AD1045" s="19"/>
    </row>
    <row r="1046" spans="25:30" ht="18" customHeight="1">
      <c r="Y1046" s="19"/>
      <c r="Z1046" s="19"/>
      <c r="AD1046" s="19"/>
    </row>
    <row r="1047" spans="25:30" ht="18" customHeight="1">
      <c r="Y1047" s="19"/>
      <c r="Z1047" s="19"/>
      <c r="AD1047" s="19"/>
    </row>
    <row r="1048" spans="25:30" ht="18" customHeight="1">
      <c r="Y1048" s="19"/>
      <c r="Z1048" s="19"/>
      <c r="AD1048" s="19"/>
    </row>
    <row r="1049" spans="25:30" ht="18" customHeight="1">
      <c r="Y1049" s="19"/>
      <c r="Z1049" s="19"/>
      <c r="AD1049" s="19"/>
    </row>
    <row r="1050" spans="25:30" ht="18" customHeight="1">
      <c r="Y1050" s="19"/>
      <c r="Z1050" s="19"/>
      <c r="AD1050" s="19"/>
    </row>
    <row r="1051" spans="25:30" ht="18" customHeight="1">
      <c r="Y1051" s="19"/>
      <c r="Z1051" s="19"/>
      <c r="AD1051" s="19"/>
    </row>
    <row r="1052" spans="25:30" ht="18" customHeight="1">
      <c r="Y1052" s="19"/>
      <c r="Z1052" s="19"/>
      <c r="AD1052" s="19"/>
    </row>
    <row r="1053" spans="25:30" ht="18" customHeight="1">
      <c r="Y1053" s="19"/>
      <c r="Z1053" s="19"/>
      <c r="AD1053" s="19"/>
    </row>
    <row r="1054" spans="25:30" ht="18" customHeight="1">
      <c r="Y1054" s="19"/>
      <c r="Z1054" s="19"/>
      <c r="AD1054" s="19"/>
    </row>
    <row r="1055" spans="25:30" ht="18" customHeight="1">
      <c r="Y1055" s="19"/>
      <c r="Z1055" s="19"/>
      <c r="AD1055" s="19"/>
    </row>
    <row r="1056" spans="25:30" ht="18" customHeight="1">
      <c r="Y1056" s="19"/>
      <c r="Z1056" s="19"/>
      <c r="AD1056" s="19"/>
    </row>
    <row r="1057" spans="25:30" ht="18" customHeight="1">
      <c r="Y1057" s="19"/>
      <c r="Z1057" s="19"/>
      <c r="AD1057" s="19"/>
    </row>
    <row r="1058" spans="25:30" ht="18" customHeight="1">
      <c r="Y1058" s="19"/>
      <c r="Z1058" s="19"/>
      <c r="AD1058" s="19"/>
    </row>
    <row r="1059" spans="25:30" ht="18" customHeight="1">
      <c r="Y1059" s="19"/>
      <c r="Z1059" s="19"/>
      <c r="AD1059" s="19"/>
    </row>
    <row r="1060" spans="25:30" ht="18" customHeight="1">
      <c r="Y1060" s="19"/>
      <c r="Z1060" s="19"/>
      <c r="AD1060" s="19"/>
    </row>
    <row r="1061" spans="25:30" ht="18" customHeight="1">
      <c r="Y1061" s="19"/>
      <c r="Z1061" s="19"/>
      <c r="AD1061" s="19"/>
    </row>
    <row r="1062" spans="25:30" ht="18" customHeight="1">
      <c r="Y1062" s="19"/>
      <c r="Z1062" s="19"/>
      <c r="AD1062" s="19"/>
    </row>
    <row r="1063" spans="25:30" ht="18" customHeight="1">
      <c r="Y1063" s="19"/>
      <c r="Z1063" s="19"/>
      <c r="AD1063" s="19"/>
    </row>
    <row r="1064" spans="25:30" ht="18" customHeight="1">
      <c r="Y1064" s="19"/>
      <c r="Z1064" s="19"/>
      <c r="AD1064" s="19"/>
    </row>
    <row r="1065" spans="25:30" ht="18" customHeight="1">
      <c r="Y1065" s="19"/>
      <c r="Z1065" s="19"/>
      <c r="AD1065" s="19"/>
    </row>
    <row r="1066" spans="25:30" ht="18" customHeight="1">
      <c r="Y1066" s="19"/>
      <c r="Z1066" s="19"/>
      <c r="AD1066" s="19"/>
    </row>
    <row r="1067" spans="25:30" ht="18" customHeight="1">
      <c r="Y1067" s="19"/>
      <c r="Z1067" s="19"/>
      <c r="AD1067" s="19"/>
    </row>
    <row r="1068" spans="25:30" ht="18" customHeight="1">
      <c r="Y1068" s="19"/>
      <c r="Z1068" s="19"/>
      <c r="AD1068" s="19"/>
    </row>
    <row r="1069" spans="25:30" ht="18" customHeight="1">
      <c r="Y1069" s="19"/>
      <c r="Z1069" s="19"/>
      <c r="AD1069" s="19"/>
    </row>
    <row r="1070" spans="25:30" ht="18" customHeight="1">
      <c r="Y1070" s="19"/>
      <c r="Z1070" s="19"/>
      <c r="AD1070" s="19"/>
    </row>
    <row r="1071" spans="25:30" ht="18" customHeight="1">
      <c r="Y1071" s="19"/>
      <c r="Z1071" s="19"/>
      <c r="AD1071" s="19"/>
    </row>
    <row r="1072" spans="25:30" ht="18" customHeight="1">
      <c r="Y1072" s="19"/>
      <c r="Z1072" s="19"/>
      <c r="AD1072" s="19"/>
    </row>
    <row r="1073" spans="25:30" ht="18" customHeight="1">
      <c r="Y1073" s="19"/>
      <c r="Z1073" s="19"/>
      <c r="AD1073" s="19"/>
    </row>
    <row r="1074" spans="25:30" ht="18" customHeight="1">
      <c r="Y1074" s="19"/>
      <c r="Z1074" s="19"/>
      <c r="AD1074" s="19"/>
    </row>
    <row r="1075" spans="25:30" ht="18" customHeight="1">
      <c r="Y1075" s="19"/>
      <c r="Z1075" s="19"/>
      <c r="AD1075" s="19"/>
    </row>
    <row r="1076" spans="25:30" ht="18" customHeight="1">
      <c r="Y1076" s="19"/>
      <c r="Z1076" s="19"/>
      <c r="AD1076" s="19"/>
    </row>
    <row r="1077" spans="25:30" ht="18" customHeight="1">
      <c r="Y1077" s="19"/>
      <c r="Z1077" s="19"/>
      <c r="AD1077" s="19"/>
    </row>
    <row r="1078" spans="25:30" ht="18" customHeight="1">
      <c r="Y1078" s="19"/>
      <c r="Z1078" s="19"/>
      <c r="AD1078" s="19"/>
    </row>
    <row r="1079" spans="25:30" ht="18" customHeight="1">
      <c r="Y1079" s="19"/>
      <c r="Z1079" s="19"/>
      <c r="AD1079" s="19"/>
    </row>
    <row r="1080" spans="25:30" ht="18" customHeight="1">
      <c r="Y1080" s="19"/>
      <c r="Z1080" s="19"/>
      <c r="AD1080" s="19"/>
    </row>
    <row r="1081" spans="25:30" ht="18" customHeight="1">
      <c r="Y1081" s="19"/>
      <c r="Z1081" s="19"/>
      <c r="AD1081" s="19"/>
    </row>
    <row r="1082" spans="25:30" ht="18" customHeight="1">
      <c r="Y1082" s="19"/>
      <c r="Z1082" s="19"/>
      <c r="AD1082" s="19"/>
    </row>
    <row r="1083" spans="25:30" ht="18" customHeight="1">
      <c r="Y1083" s="19"/>
      <c r="Z1083" s="19"/>
      <c r="AD1083" s="19"/>
    </row>
    <row r="1084" spans="25:30" ht="18" customHeight="1">
      <c r="Y1084" s="19"/>
      <c r="Z1084" s="19"/>
      <c r="AD1084" s="19"/>
    </row>
    <row r="1085" spans="25:30" ht="18" customHeight="1">
      <c r="Y1085" s="19"/>
      <c r="Z1085" s="19"/>
      <c r="AD1085" s="19"/>
    </row>
    <row r="1086" spans="25:30" ht="18" customHeight="1">
      <c r="Y1086" s="19"/>
      <c r="Z1086" s="19"/>
      <c r="AD1086" s="19"/>
    </row>
    <row r="1087" spans="25:30" ht="18" customHeight="1">
      <c r="Y1087" s="19"/>
      <c r="Z1087" s="19"/>
      <c r="AD1087" s="19"/>
    </row>
    <row r="1088" spans="25:30" ht="18" customHeight="1">
      <c r="Y1088" s="19"/>
      <c r="Z1088" s="19"/>
      <c r="AD1088" s="19"/>
    </row>
    <row r="1089" spans="25:30" ht="18" customHeight="1">
      <c r="Y1089" s="19"/>
      <c r="Z1089" s="19"/>
      <c r="AD1089" s="19"/>
    </row>
    <row r="1090" spans="25:30" ht="18" customHeight="1">
      <c r="Y1090" s="19"/>
      <c r="Z1090" s="19"/>
      <c r="AD1090" s="19"/>
    </row>
    <row r="1091" spans="25:30" ht="18" customHeight="1">
      <c r="Y1091" s="19"/>
      <c r="Z1091" s="19"/>
      <c r="AD1091" s="19"/>
    </row>
    <row r="1092" spans="25:30" ht="18" customHeight="1">
      <c r="Y1092" s="19"/>
      <c r="Z1092" s="19"/>
      <c r="AD1092" s="19"/>
    </row>
    <row r="1093" spans="25:30" ht="18" customHeight="1">
      <c r="Y1093" s="19"/>
      <c r="Z1093" s="19"/>
      <c r="AD1093" s="19"/>
    </row>
    <row r="1094" spans="25:30" ht="18" customHeight="1">
      <c r="Y1094" s="19"/>
      <c r="Z1094" s="19"/>
      <c r="AD1094" s="19"/>
    </row>
    <row r="1095" spans="25:30" ht="18" customHeight="1">
      <c r="Y1095" s="19"/>
      <c r="Z1095" s="19"/>
      <c r="AD1095" s="19"/>
    </row>
    <row r="1096" spans="25:30" ht="18" customHeight="1">
      <c r="Y1096" s="19"/>
      <c r="Z1096" s="19"/>
      <c r="AD1096" s="19"/>
    </row>
    <row r="1097" spans="25:30" ht="18" customHeight="1">
      <c r="Y1097" s="19"/>
      <c r="Z1097" s="19"/>
      <c r="AD1097" s="19"/>
    </row>
    <row r="1098" spans="25:30" ht="18" customHeight="1">
      <c r="Y1098" s="19"/>
      <c r="Z1098" s="19"/>
      <c r="AD1098" s="19"/>
    </row>
    <row r="1099" spans="25:30" ht="18" customHeight="1">
      <c r="Y1099" s="19"/>
      <c r="Z1099" s="19"/>
      <c r="AD1099" s="19"/>
    </row>
    <row r="1100" spans="25:30" ht="18" customHeight="1">
      <c r="Y1100" s="19"/>
      <c r="Z1100" s="19"/>
      <c r="AD1100" s="19"/>
    </row>
    <row r="1101" spans="25:30" ht="18" customHeight="1">
      <c r="Y1101" s="19"/>
      <c r="Z1101" s="19"/>
      <c r="AD1101" s="19"/>
    </row>
    <row r="1102" spans="25:30" ht="18" customHeight="1">
      <c r="Y1102" s="19"/>
      <c r="Z1102" s="19"/>
      <c r="AD1102" s="19"/>
    </row>
    <row r="1103" spans="25:30" ht="18" customHeight="1">
      <c r="Y1103" s="19"/>
      <c r="Z1103" s="19"/>
      <c r="AD1103" s="19"/>
    </row>
    <row r="1104" spans="25:30" ht="18" customHeight="1">
      <c r="Y1104" s="19"/>
      <c r="Z1104" s="19"/>
      <c r="AD1104" s="19"/>
    </row>
    <row r="1105" spans="25:30" ht="18" customHeight="1">
      <c r="Y1105" s="19"/>
      <c r="Z1105" s="19"/>
      <c r="AD1105" s="19"/>
    </row>
    <row r="1106" spans="25:30" ht="18" customHeight="1">
      <c r="Y1106" s="19"/>
      <c r="Z1106" s="19"/>
      <c r="AD1106" s="19"/>
    </row>
    <row r="1107" spans="25:30" ht="18" customHeight="1">
      <c r="Y1107" s="19"/>
      <c r="Z1107" s="19"/>
      <c r="AD1107" s="19"/>
    </row>
    <row r="1108" spans="25:30" ht="18" customHeight="1">
      <c r="Y1108" s="19"/>
      <c r="Z1108" s="19"/>
      <c r="AD1108" s="19"/>
    </row>
    <row r="1109" spans="25:30" ht="18" customHeight="1">
      <c r="Y1109" s="19"/>
      <c r="Z1109" s="19"/>
      <c r="AD1109" s="19"/>
    </row>
    <row r="1110" spans="25:30" ht="18" customHeight="1">
      <c r="Y1110" s="19"/>
      <c r="Z1110" s="19"/>
      <c r="AD1110" s="19"/>
    </row>
    <row r="1111" spans="25:30" ht="18" customHeight="1">
      <c r="Y1111" s="19"/>
      <c r="Z1111" s="19"/>
      <c r="AD1111" s="19"/>
    </row>
    <row r="1112" spans="25:30" ht="18" customHeight="1">
      <c r="Y1112" s="19"/>
      <c r="Z1112" s="19"/>
      <c r="AD1112" s="19"/>
    </row>
    <row r="1113" spans="25:30" ht="18" customHeight="1">
      <c r="Y1113" s="19"/>
      <c r="Z1113" s="19"/>
      <c r="AD1113" s="19"/>
    </row>
    <row r="1114" spans="25:30" ht="18" customHeight="1">
      <c r="Y1114" s="19"/>
      <c r="Z1114" s="19"/>
      <c r="AD1114" s="19"/>
    </row>
    <row r="1115" spans="25:30" ht="18" customHeight="1">
      <c r="Y1115" s="19"/>
      <c r="Z1115" s="19"/>
      <c r="AD1115" s="19"/>
    </row>
    <row r="1116" spans="25:30" ht="18" customHeight="1">
      <c r="Y1116" s="19"/>
      <c r="Z1116" s="19"/>
      <c r="AD1116" s="19"/>
    </row>
    <row r="1117" spans="25:30" ht="18" customHeight="1">
      <c r="Y1117" s="19"/>
      <c r="Z1117" s="19"/>
      <c r="AD1117" s="19"/>
    </row>
    <row r="1118" spans="25:30" ht="18" customHeight="1">
      <c r="Y1118" s="19"/>
      <c r="Z1118" s="19"/>
      <c r="AD1118" s="19"/>
    </row>
    <row r="1119" spans="25:30" ht="18" customHeight="1">
      <c r="Y1119" s="19"/>
      <c r="Z1119" s="19"/>
      <c r="AD1119" s="19"/>
    </row>
    <row r="1120" spans="25:30" ht="18" customHeight="1">
      <c r="Y1120" s="19"/>
      <c r="Z1120" s="19"/>
      <c r="AD1120" s="19"/>
    </row>
    <row r="1121" spans="25:30" ht="18" customHeight="1">
      <c r="Y1121" s="19"/>
      <c r="Z1121" s="19"/>
      <c r="AD1121" s="19"/>
    </row>
    <row r="1122" spans="25:30" ht="18" customHeight="1">
      <c r="Y1122" s="19"/>
      <c r="Z1122" s="19"/>
      <c r="AD1122" s="19"/>
    </row>
    <row r="1123" spans="25:30" ht="18" customHeight="1">
      <c r="Y1123" s="19"/>
      <c r="Z1123" s="19"/>
      <c r="AD1123" s="19"/>
    </row>
    <row r="1124" spans="25:30" ht="18" customHeight="1">
      <c r="Y1124" s="19"/>
      <c r="Z1124" s="19"/>
      <c r="AD1124" s="19"/>
    </row>
    <row r="1125" spans="25:30" ht="18" customHeight="1">
      <c r="Y1125" s="19"/>
      <c r="Z1125" s="19"/>
      <c r="AD1125" s="19"/>
    </row>
    <row r="1126" spans="25:30" ht="18" customHeight="1">
      <c r="Y1126" s="19"/>
      <c r="Z1126" s="19"/>
      <c r="AD1126" s="19"/>
    </row>
    <row r="1127" spans="25:30" ht="18" customHeight="1">
      <c r="Y1127" s="19"/>
      <c r="Z1127" s="19"/>
      <c r="AD1127" s="19"/>
    </row>
    <row r="1128" spans="25:30" ht="18" customHeight="1">
      <c r="Y1128" s="19"/>
      <c r="Z1128" s="19"/>
      <c r="AD1128" s="19"/>
    </row>
    <row r="1129" spans="25:30" ht="18" customHeight="1">
      <c r="Y1129" s="19"/>
      <c r="Z1129" s="19"/>
      <c r="AD1129" s="19"/>
    </row>
    <row r="1130" spans="25:30" ht="18" customHeight="1">
      <c r="Y1130" s="19"/>
      <c r="Z1130" s="19"/>
      <c r="AD1130" s="19"/>
    </row>
    <row r="1131" spans="25:30" ht="18" customHeight="1">
      <c r="Y1131" s="19"/>
      <c r="Z1131" s="19"/>
      <c r="AD1131" s="19"/>
    </row>
    <row r="1132" spans="25:30" ht="18" customHeight="1">
      <c r="Y1132" s="19"/>
      <c r="Z1132" s="19"/>
      <c r="AD1132" s="19"/>
    </row>
    <row r="1133" spans="25:30" ht="18" customHeight="1">
      <c r="Y1133" s="19"/>
      <c r="Z1133" s="19"/>
      <c r="AD1133" s="19"/>
    </row>
    <row r="1134" spans="25:30" ht="18" customHeight="1">
      <c r="Y1134" s="19"/>
      <c r="Z1134" s="19"/>
      <c r="AD1134" s="19"/>
    </row>
    <row r="1135" spans="25:30" ht="18" customHeight="1">
      <c r="Y1135" s="19"/>
      <c r="Z1135" s="19"/>
      <c r="AD1135" s="19"/>
    </row>
    <row r="1136" spans="25:30" ht="18" customHeight="1">
      <c r="Y1136" s="19"/>
      <c r="Z1136" s="19"/>
      <c r="AD1136" s="19"/>
    </row>
    <row r="1137" spans="25:30" ht="18" customHeight="1">
      <c r="Y1137" s="19"/>
      <c r="Z1137" s="19"/>
      <c r="AD1137" s="19"/>
    </row>
    <row r="1138" spans="25:30" ht="18" customHeight="1">
      <c r="Y1138" s="19"/>
      <c r="Z1138" s="19"/>
      <c r="AD1138" s="19"/>
    </row>
    <row r="1139" spans="25:30" ht="18" customHeight="1">
      <c r="Y1139" s="19"/>
      <c r="Z1139" s="19"/>
      <c r="AD1139" s="19"/>
    </row>
    <row r="1140" spans="25:30" ht="18" customHeight="1">
      <c r="Y1140" s="19"/>
      <c r="Z1140" s="19"/>
      <c r="AD1140" s="19"/>
    </row>
    <row r="1141" spans="25:30" ht="18" customHeight="1">
      <c r="Y1141" s="19"/>
      <c r="Z1141" s="19"/>
      <c r="AD1141" s="19"/>
    </row>
    <row r="1142" spans="25:30" ht="18" customHeight="1">
      <c r="Y1142" s="19"/>
      <c r="Z1142" s="19"/>
      <c r="AD1142" s="19"/>
    </row>
    <row r="1143" spans="25:30" ht="18" customHeight="1">
      <c r="Y1143" s="19"/>
      <c r="Z1143" s="19"/>
      <c r="AD1143" s="19"/>
    </row>
    <row r="1144" spans="25:30" ht="18" customHeight="1">
      <c r="Y1144" s="19"/>
      <c r="Z1144" s="19"/>
      <c r="AD1144" s="19"/>
    </row>
    <row r="1145" spans="25:30" ht="18" customHeight="1">
      <c r="Y1145" s="19"/>
      <c r="Z1145" s="19"/>
      <c r="AD1145" s="19"/>
    </row>
    <row r="1146" spans="25:30" ht="18" customHeight="1">
      <c r="Y1146" s="19"/>
      <c r="Z1146" s="19"/>
      <c r="AD1146" s="19"/>
    </row>
    <row r="1147" spans="25:30" ht="18" customHeight="1">
      <c r="Y1147" s="19"/>
      <c r="Z1147" s="19"/>
      <c r="AD1147" s="19"/>
    </row>
    <row r="1148" spans="25:30" ht="18" customHeight="1">
      <c r="Y1148" s="19"/>
      <c r="Z1148" s="19"/>
      <c r="AD1148" s="19"/>
    </row>
    <row r="1149" spans="25:30" ht="18" customHeight="1">
      <c r="Y1149" s="19"/>
      <c r="Z1149" s="19"/>
      <c r="AD1149" s="19"/>
    </row>
    <row r="1150" spans="25:30" ht="18" customHeight="1">
      <c r="Y1150" s="19"/>
      <c r="Z1150" s="19"/>
      <c r="AD1150" s="19"/>
    </row>
    <row r="1151" spans="25:30" ht="18" customHeight="1">
      <c r="Y1151" s="19"/>
      <c r="Z1151" s="19"/>
      <c r="AD1151" s="19"/>
    </row>
    <row r="1152" spans="25:30" ht="18" customHeight="1">
      <c r="Y1152" s="19"/>
      <c r="Z1152" s="19"/>
      <c r="AD1152" s="19"/>
    </row>
    <row r="1153" spans="25:30" ht="18" customHeight="1">
      <c r="Y1153" s="19"/>
      <c r="Z1153" s="19"/>
      <c r="AD1153" s="19"/>
    </row>
    <row r="1154" spans="25:30" ht="18" customHeight="1">
      <c r="Y1154" s="19"/>
      <c r="Z1154" s="19"/>
      <c r="AD1154" s="19"/>
    </row>
    <row r="1155" spans="25:30" ht="18" customHeight="1">
      <c r="Y1155" s="19"/>
      <c r="Z1155" s="19"/>
      <c r="AD1155" s="19"/>
    </row>
    <row r="1156" spans="25:30" ht="18" customHeight="1">
      <c r="Y1156" s="19"/>
      <c r="Z1156" s="19"/>
      <c r="AD1156" s="19"/>
    </row>
    <row r="1157" spans="25:30" ht="18" customHeight="1">
      <c r="Y1157" s="19"/>
      <c r="Z1157" s="19"/>
      <c r="AD1157" s="19"/>
    </row>
    <row r="1158" spans="25:30" ht="18" customHeight="1">
      <c r="Y1158" s="19"/>
      <c r="Z1158" s="19"/>
      <c r="AD1158" s="19"/>
    </row>
    <row r="1159" spans="25:30" ht="18" customHeight="1">
      <c r="Y1159" s="19"/>
      <c r="Z1159" s="19"/>
      <c r="AD1159" s="19"/>
    </row>
    <row r="1160" spans="25:30" ht="18" customHeight="1">
      <c r="Y1160" s="19"/>
      <c r="Z1160" s="19"/>
      <c r="AD1160" s="19"/>
    </row>
    <row r="1161" spans="25:30" ht="18" customHeight="1">
      <c r="Y1161" s="19"/>
      <c r="Z1161" s="19"/>
      <c r="AD1161" s="19"/>
    </row>
    <row r="1162" spans="25:30" ht="18" customHeight="1">
      <c r="Y1162" s="19"/>
      <c r="Z1162" s="19"/>
      <c r="AD1162" s="19"/>
    </row>
    <row r="1163" spans="25:30" ht="18" customHeight="1">
      <c r="Y1163" s="19"/>
      <c r="Z1163" s="19"/>
      <c r="AD1163" s="19"/>
    </row>
    <row r="1164" spans="25:30" ht="18" customHeight="1">
      <c r="Y1164" s="19"/>
      <c r="Z1164" s="19"/>
      <c r="AD1164" s="19"/>
    </row>
    <row r="1165" spans="25:30" ht="18" customHeight="1">
      <c r="Y1165" s="19"/>
      <c r="Z1165" s="19"/>
      <c r="AD1165" s="19"/>
    </row>
    <row r="1166" spans="25:30" ht="18" customHeight="1">
      <c r="Y1166" s="19"/>
      <c r="Z1166" s="19"/>
      <c r="AD1166" s="19"/>
    </row>
    <row r="1167" spans="25:30" ht="18" customHeight="1">
      <c r="Y1167" s="19"/>
      <c r="Z1167" s="19"/>
      <c r="AD1167" s="19"/>
    </row>
    <row r="1168" spans="25:30" ht="18" customHeight="1">
      <c r="Y1168" s="19"/>
      <c r="Z1168" s="19"/>
      <c r="AD1168" s="19"/>
    </row>
    <row r="1169" spans="25:30" ht="18" customHeight="1">
      <c r="Y1169" s="19"/>
      <c r="Z1169" s="19"/>
      <c r="AD1169" s="19"/>
    </row>
    <row r="1170" spans="25:30" ht="18" customHeight="1">
      <c r="Y1170" s="19"/>
      <c r="Z1170" s="19"/>
      <c r="AD1170" s="19"/>
    </row>
    <row r="1171" spans="25:30" ht="18" customHeight="1">
      <c r="Y1171" s="19"/>
      <c r="Z1171" s="19"/>
      <c r="AD1171" s="19"/>
    </row>
    <row r="1172" spans="25:30" ht="18" customHeight="1">
      <c r="Y1172" s="19"/>
      <c r="Z1172" s="19"/>
      <c r="AD1172" s="19"/>
    </row>
    <row r="1173" spans="25:30" ht="18" customHeight="1">
      <c r="Y1173" s="19"/>
      <c r="Z1173" s="19"/>
      <c r="AD1173" s="19"/>
    </row>
    <row r="1174" spans="25:30" ht="18" customHeight="1">
      <c r="Y1174" s="19"/>
      <c r="Z1174" s="19"/>
      <c r="AD1174" s="19"/>
    </row>
    <row r="1175" spans="25:30" ht="18" customHeight="1">
      <c r="Y1175" s="19"/>
      <c r="Z1175" s="19"/>
      <c r="AD1175" s="19"/>
    </row>
    <row r="1176" spans="25:30" ht="18" customHeight="1">
      <c r="Y1176" s="19"/>
      <c r="Z1176" s="19"/>
      <c r="AD1176" s="19"/>
    </row>
    <row r="1177" spans="25:30" ht="18" customHeight="1">
      <c r="Y1177" s="19"/>
      <c r="Z1177" s="19"/>
      <c r="AD1177" s="19"/>
    </row>
    <row r="1178" spans="25:30" ht="18" customHeight="1">
      <c r="Y1178" s="19"/>
      <c r="Z1178" s="19"/>
      <c r="AD1178" s="19"/>
    </row>
    <row r="1179" spans="25:30" ht="18" customHeight="1">
      <c r="Y1179" s="19"/>
      <c r="Z1179" s="19"/>
      <c r="AD1179" s="19"/>
    </row>
    <row r="1180" spans="25:30" ht="18" customHeight="1">
      <c r="Y1180" s="19"/>
      <c r="Z1180" s="19"/>
      <c r="AD1180" s="19"/>
    </row>
    <row r="1181" spans="25:30" ht="18" customHeight="1">
      <c r="Y1181" s="19"/>
      <c r="Z1181" s="19"/>
      <c r="AD1181" s="19"/>
    </row>
    <row r="1182" spans="25:30" ht="18" customHeight="1">
      <c r="Y1182" s="19"/>
      <c r="Z1182" s="19"/>
      <c r="AD1182" s="19"/>
    </row>
    <row r="1183" spans="25:30" ht="18" customHeight="1">
      <c r="Y1183" s="19"/>
      <c r="Z1183" s="19"/>
      <c r="AD1183" s="19"/>
    </row>
    <row r="1184" spans="25:30" ht="18" customHeight="1">
      <c r="Y1184" s="19"/>
      <c r="Z1184" s="19"/>
      <c r="AD1184" s="19"/>
    </row>
    <row r="1185" spans="25:30" ht="18" customHeight="1">
      <c r="Y1185" s="19"/>
      <c r="Z1185" s="19"/>
      <c r="AD1185" s="19"/>
    </row>
    <row r="1186" spans="25:30" ht="18" customHeight="1">
      <c r="Y1186" s="19"/>
      <c r="Z1186" s="19"/>
      <c r="AD1186" s="19"/>
    </row>
    <row r="1187" spans="25:30" ht="18" customHeight="1">
      <c r="Y1187" s="19"/>
      <c r="Z1187" s="19"/>
      <c r="AD1187" s="19"/>
    </row>
    <row r="1188" spans="25:30" ht="18" customHeight="1">
      <c r="Y1188" s="19"/>
      <c r="Z1188" s="19"/>
      <c r="AD1188" s="19"/>
    </row>
    <row r="1189" spans="25:30" ht="18" customHeight="1">
      <c r="Y1189" s="19"/>
      <c r="Z1189" s="19"/>
      <c r="AD1189" s="19"/>
    </row>
    <row r="1190" spans="25:30" ht="18" customHeight="1">
      <c r="Y1190" s="19"/>
      <c r="Z1190" s="19"/>
      <c r="AD1190" s="19"/>
    </row>
    <row r="1191" spans="25:30" ht="18" customHeight="1">
      <c r="Y1191" s="19"/>
      <c r="Z1191" s="19"/>
      <c r="AD1191" s="19"/>
    </row>
    <row r="1192" spans="25:30" ht="18" customHeight="1">
      <c r="Y1192" s="19"/>
      <c r="Z1192" s="19"/>
      <c r="AD1192" s="19"/>
    </row>
    <row r="1193" spans="25:30" ht="18" customHeight="1">
      <c r="Y1193" s="19"/>
      <c r="Z1193" s="19"/>
      <c r="AD1193" s="19"/>
    </row>
    <row r="1194" spans="25:30" ht="18" customHeight="1">
      <c r="Y1194" s="19"/>
      <c r="Z1194" s="19"/>
      <c r="AD1194" s="19"/>
    </row>
    <row r="1195" spans="25:30" ht="18" customHeight="1">
      <c r="Y1195" s="19"/>
      <c r="Z1195" s="19"/>
      <c r="AD1195" s="19"/>
    </row>
    <row r="1196" spans="25:30" ht="18" customHeight="1">
      <c r="Y1196" s="19"/>
      <c r="Z1196" s="19"/>
      <c r="AD1196" s="19"/>
    </row>
    <row r="1197" spans="25:30" ht="18" customHeight="1">
      <c r="Y1197" s="19"/>
      <c r="Z1197" s="19"/>
      <c r="AD1197" s="19"/>
    </row>
    <row r="1198" spans="25:30" ht="18" customHeight="1">
      <c r="Y1198" s="19"/>
      <c r="Z1198" s="19"/>
      <c r="AD1198" s="19"/>
    </row>
    <row r="1199" spans="25:30" ht="18" customHeight="1">
      <c r="Y1199" s="19"/>
      <c r="Z1199" s="19"/>
      <c r="AD1199" s="19"/>
    </row>
    <row r="1200" spans="25:30" ht="18" customHeight="1">
      <c r="Y1200" s="19"/>
      <c r="Z1200" s="19"/>
      <c r="AD1200" s="19"/>
    </row>
    <row r="1201" spans="25:30" ht="18" customHeight="1">
      <c r="Y1201" s="19"/>
      <c r="Z1201" s="19"/>
      <c r="AD1201" s="19"/>
    </row>
    <row r="1202" spans="25:30" ht="18" customHeight="1">
      <c r="Y1202" s="19"/>
      <c r="Z1202" s="19"/>
      <c r="AD1202" s="19"/>
    </row>
    <row r="1203" spans="25:30" ht="18" customHeight="1">
      <c r="Y1203" s="19"/>
      <c r="Z1203" s="19"/>
      <c r="AD1203" s="19"/>
    </row>
    <row r="1204" spans="25:30" ht="18" customHeight="1">
      <c r="Y1204" s="19"/>
      <c r="Z1204" s="19"/>
      <c r="AD1204" s="19"/>
    </row>
    <row r="1205" spans="25:30" ht="18" customHeight="1">
      <c r="Y1205" s="19"/>
      <c r="Z1205" s="19"/>
      <c r="AD1205" s="19"/>
    </row>
    <row r="1206" spans="25:30" ht="18" customHeight="1">
      <c r="Y1206" s="19"/>
      <c r="Z1206" s="19"/>
      <c r="AD1206" s="19"/>
    </row>
    <row r="1207" spans="25:30" ht="18" customHeight="1">
      <c r="Y1207" s="19"/>
      <c r="Z1207" s="19"/>
      <c r="AD1207" s="19"/>
    </row>
    <row r="1208" spans="25:30" ht="18" customHeight="1">
      <c r="Y1208" s="19"/>
      <c r="Z1208" s="19"/>
      <c r="AD1208" s="19"/>
    </row>
    <row r="1209" spans="25:30" ht="18" customHeight="1">
      <c r="Y1209" s="19"/>
      <c r="Z1209" s="19"/>
      <c r="AD1209" s="19"/>
    </row>
    <row r="1210" spans="25:30" ht="18" customHeight="1">
      <c r="Y1210" s="19"/>
      <c r="Z1210" s="19"/>
      <c r="AD1210" s="19"/>
    </row>
    <row r="1211" spans="25:30" ht="18" customHeight="1">
      <c r="Y1211" s="19"/>
      <c r="Z1211" s="19"/>
      <c r="AD1211" s="19"/>
    </row>
    <row r="1212" spans="25:30" ht="18" customHeight="1">
      <c r="Y1212" s="19"/>
      <c r="Z1212" s="19"/>
      <c r="AD1212" s="19"/>
    </row>
    <row r="1213" spans="25:30" ht="18" customHeight="1">
      <c r="Y1213" s="19"/>
      <c r="Z1213" s="19"/>
      <c r="AD1213" s="19"/>
    </row>
    <row r="1214" spans="25:30" ht="18" customHeight="1">
      <c r="Y1214" s="19"/>
      <c r="Z1214" s="19"/>
      <c r="AD1214" s="19"/>
    </row>
    <row r="1215" spans="25:30" ht="18" customHeight="1">
      <c r="Y1215" s="19"/>
      <c r="Z1215" s="19"/>
      <c r="AD1215" s="19"/>
    </row>
    <row r="1216" spans="25:30" ht="18" customHeight="1">
      <c r="Y1216" s="19"/>
      <c r="Z1216" s="19"/>
      <c r="AD1216" s="19"/>
    </row>
    <row r="1217" spans="25:30" ht="18" customHeight="1">
      <c r="Y1217" s="19"/>
      <c r="Z1217" s="19"/>
      <c r="AD1217" s="19"/>
    </row>
    <row r="1218" spans="25:30" ht="18" customHeight="1">
      <c r="Y1218" s="19"/>
      <c r="Z1218" s="19"/>
      <c r="AD1218" s="19"/>
    </row>
    <row r="1219" spans="25:30" ht="18" customHeight="1">
      <c r="Y1219" s="19"/>
      <c r="Z1219" s="19"/>
      <c r="AD1219" s="19"/>
    </row>
    <row r="1220" spans="25:30" ht="18" customHeight="1">
      <c r="Y1220" s="19"/>
      <c r="Z1220" s="19"/>
      <c r="AD1220" s="19"/>
    </row>
    <row r="1221" spans="25:30" ht="18" customHeight="1">
      <c r="Y1221" s="19"/>
      <c r="Z1221" s="19"/>
      <c r="AD1221" s="19"/>
    </row>
    <row r="1222" spans="25:30" ht="18" customHeight="1">
      <c r="Y1222" s="19"/>
      <c r="Z1222" s="19"/>
      <c r="AD1222" s="19"/>
    </row>
    <row r="1223" spans="25:30" ht="18" customHeight="1">
      <c r="Y1223" s="19"/>
      <c r="Z1223" s="19"/>
      <c r="AD1223" s="19"/>
    </row>
    <row r="1224" spans="25:30" ht="18" customHeight="1">
      <c r="Y1224" s="19"/>
      <c r="Z1224" s="19"/>
      <c r="AD1224" s="19"/>
    </row>
    <row r="1225" spans="25:30" ht="18" customHeight="1">
      <c r="Y1225" s="19"/>
      <c r="Z1225" s="19"/>
      <c r="AD1225" s="19"/>
    </row>
    <row r="1226" spans="25:30" ht="18" customHeight="1">
      <c r="Y1226" s="19"/>
      <c r="Z1226" s="19"/>
      <c r="AD1226" s="19"/>
    </row>
    <row r="1227" spans="25:30" ht="18" customHeight="1">
      <c r="Y1227" s="19"/>
      <c r="Z1227" s="19"/>
      <c r="AD1227" s="19"/>
    </row>
    <row r="1228" spans="25:30" ht="18" customHeight="1">
      <c r="Y1228" s="19"/>
      <c r="Z1228" s="19"/>
      <c r="AD1228" s="19"/>
    </row>
    <row r="1229" spans="25:30" ht="18" customHeight="1">
      <c r="Y1229" s="19"/>
      <c r="Z1229" s="19"/>
      <c r="AD1229" s="19"/>
    </row>
    <row r="1230" spans="25:30" ht="18" customHeight="1">
      <c r="Y1230" s="19"/>
      <c r="Z1230" s="19"/>
      <c r="AD1230" s="19"/>
    </row>
    <row r="1231" spans="25:30" ht="18" customHeight="1">
      <c r="Y1231" s="19"/>
      <c r="Z1231" s="19"/>
      <c r="AD1231" s="19"/>
    </row>
    <row r="1232" spans="25:30" ht="18" customHeight="1">
      <c r="Y1232" s="19"/>
      <c r="Z1232" s="19"/>
      <c r="AD1232" s="19"/>
    </row>
    <row r="1233" spans="25:30" ht="18" customHeight="1">
      <c r="Y1233" s="19"/>
      <c r="Z1233" s="19"/>
      <c r="AD1233" s="19"/>
    </row>
    <row r="1234" spans="25:30" ht="18" customHeight="1">
      <c r="Y1234" s="19"/>
      <c r="Z1234" s="19"/>
      <c r="AD1234" s="19"/>
    </row>
    <row r="1235" spans="25:30" ht="18" customHeight="1">
      <c r="Y1235" s="19"/>
      <c r="Z1235" s="19"/>
      <c r="AD1235" s="19"/>
    </row>
    <row r="1236" spans="25:30" ht="18" customHeight="1">
      <c r="Y1236" s="19"/>
      <c r="Z1236" s="19"/>
      <c r="AD1236" s="19"/>
    </row>
    <row r="1237" spans="25:30" ht="18" customHeight="1">
      <c r="Y1237" s="19"/>
      <c r="Z1237" s="19"/>
      <c r="AD1237" s="19"/>
    </row>
    <row r="1238" spans="25:30" ht="18" customHeight="1">
      <c r="Y1238" s="19"/>
      <c r="Z1238" s="19"/>
      <c r="AD1238" s="19"/>
    </row>
    <row r="1239" spans="25:30" ht="18" customHeight="1">
      <c r="Y1239" s="19"/>
      <c r="Z1239" s="19"/>
      <c r="AD1239" s="19"/>
    </row>
    <row r="1240" spans="25:30" ht="18" customHeight="1">
      <c r="Y1240" s="19"/>
      <c r="Z1240" s="19"/>
      <c r="AD1240" s="19"/>
    </row>
    <row r="1241" spans="25:30" ht="18" customHeight="1">
      <c r="Y1241" s="19"/>
      <c r="Z1241" s="19"/>
      <c r="AD1241" s="19"/>
    </row>
    <row r="1242" spans="25:30" ht="18" customHeight="1">
      <c r="Y1242" s="19"/>
      <c r="Z1242" s="19"/>
      <c r="AD1242" s="19"/>
    </row>
    <row r="1243" spans="25:30" ht="18" customHeight="1">
      <c r="Y1243" s="19"/>
      <c r="Z1243" s="19"/>
      <c r="AD1243" s="19"/>
    </row>
    <row r="1244" spans="25:30" ht="18" customHeight="1">
      <c r="Y1244" s="19"/>
      <c r="Z1244" s="19"/>
      <c r="AD1244" s="19"/>
    </row>
    <row r="1245" spans="25:30" ht="18" customHeight="1">
      <c r="Y1245" s="19"/>
      <c r="Z1245" s="19"/>
      <c r="AD1245" s="19"/>
    </row>
    <row r="1246" spans="25:30" ht="18" customHeight="1">
      <c r="Y1246" s="19"/>
      <c r="Z1246" s="19"/>
      <c r="AD1246" s="19"/>
    </row>
    <row r="1247" spans="25:30" ht="18" customHeight="1">
      <c r="Y1247" s="19"/>
      <c r="Z1247" s="19"/>
      <c r="AD1247" s="19"/>
    </row>
    <row r="1248" spans="25:30" ht="18" customHeight="1">
      <c r="Y1248" s="19"/>
      <c r="Z1248" s="19"/>
      <c r="AD1248" s="19"/>
    </row>
    <row r="1249" spans="25:30" ht="18" customHeight="1">
      <c r="Y1249" s="19"/>
      <c r="Z1249" s="19"/>
      <c r="AD1249" s="19"/>
    </row>
    <row r="1250" spans="25:30" ht="18" customHeight="1">
      <c r="Y1250" s="19"/>
      <c r="Z1250" s="19"/>
      <c r="AD1250" s="19"/>
    </row>
    <row r="1251" spans="25:30" ht="18" customHeight="1">
      <c r="Y1251" s="19"/>
      <c r="Z1251" s="19"/>
      <c r="AD1251" s="19"/>
    </row>
    <row r="1252" spans="25:30" ht="18" customHeight="1">
      <c r="Y1252" s="19"/>
      <c r="Z1252" s="19"/>
      <c r="AD1252" s="19"/>
    </row>
    <row r="1253" spans="25:30" ht="18" customHeight="1">
      <c r="Y1253" s="19"/>
      <c r="Z1253" s="19"/>
      <c r="AD1253" s="19"/>
    </row>
    <row r="1254" spans="25:30" ht="18" customHeight="1">
      <c r="Y1254" s="19"/>
      <c r="Z1254" s="19"/>
      <c r="AD1254" s="19"/>
    </row>
    <row r="1255" spans="25:30" ht="18" customHeight="1">
      <c r="Y1255" s="19"/>
      <c r="Z1255" s="19"/>
      <c r="AD1255" s="19"/>
    </row>
    <row r="1256" spans="25:30" ht="18" customHeight="1">
      <c r="Y1256" s="19"/>
      <c r="Z1256" s="19"/>
      <c r="AD1256" s="19"/>
    </row>
    <row r="1257" spans="25:30" ht="18" customHeight="1">
      <c r="Y1257" s="19"/>
      <c r="Z1257" s="19"/>
      <c r="AD1257" s="19"/>
    </row>
    <row r="1258" spans="25:30" ht="18" customHeight="1">
      <c r="Y1258" s="19"/>
      <c r="Z1258" s="19"/>
      <c r="AD1258" s="19"/>
    </row>
    <row r="1259" spans="25:30" ht="18" customHeight="1">
      <c r="Y1259" s="19"/>
      <c r="Z1259" s="19"/>
      <c r="AD1259" s="19"/>
    </row>
    <row r="1260" spans="25:30" ht="18" customHeight="1">
      <c r="Y1260" s="19"/>
      <c r="Z1260" s="19"/>
      <c r="AD1260" s="19"/>
    </row>
    <row r="1261" spans="25:30" ht="18" customHeight="1">
      <c r="Y1261" s="19"/>
      <c r="Z1261" s="19"/>
      <c r="AD1261" s="19"/>
    </row>
    <row r="1262" spans="25:30" ht="18" customHeight="1">
      <c r="Y1262" s="19"/>
      <c r="Z1262" s="19"/>
      <c r="AD1262" s="19"/>
    </row>
    <row r="1263" spans="25:30" ht="18" customHeight="1">
      <c r="Y1263" s="19"/>
      <c r="Z1263" s="19"/>
      <c r="AD1263" s="19"/>
    </row>
    <row r="1264" spans="25:30" ht="18" customHeight="1">
      <c r="Y1264" s="19"/>
      <c r="Z1264" s="19"/>
      <c r="AD1264" s="19"/>
    </row>
    <row r="1265" spans="25:30" ht="18" customHeight="1">
      <c r="Y1265" s="19"/>
      <c r="Z1265" s="19"/>
      <c r="AD1265" s="19"/>
    </row>
    <row r="1266" spans="25:30" ht="18" customHeight="1">
      <c r="Y1266" s="19"/>
      <c r="Z1266" s="19"/>
      <c r="AD1266" s="19"/>
    </row>
    <row r="1267" spans="25:30" ht="18" customHeight="1">
      <c r="Y1267" s="19"/>
      <c r="Z1267" s="19"/>
      <c r="AD1267" s="19"/>
    </row>
    <row r="1268" spans="25:30" ht="18" customHeight="1">
      <c r="Y1268" s="19"/>
      <c r="Z1268" s="19"/>
      <c r="AD1268" s="19"/>
    </row>
    <row r="1269" spans="25:30" ht="18" customHeight="1">
      <c r="Y1269" s="19"/>
      <c r="Z1269" s="19"/>
      <c r="AD1269" s="19"/>
    </row>
    <row r="1270" spans="25:30" ht="18" customHeight="1">
      <c r="Y1270" s="19"/>
      <c r="Z1270" s="19"/>
      <c r="AD1270" s="19"/>
    </row>
    <row r="1271" spans="25:30" ht="18" customHeight="1">
      <c r="Y1271" s="19"/>
      <c r="Z1271" s="19"/>
      <c r="AD1271" s="19"/>
    </row>
    <row r="1272" spans="25:30" ht="18" customHeight="1">
      <c r="Y1272" s="19"/>
      <c r="Z1272" s="19"/>
      <c r="AD1272" s="19"/>
    </row>
    <row r="1273" spans="25:30" ht="18" customHeight="1">
      <c r="Y1273" s="19"/>
      <c r="Z1273" s="19"/>
      <c r="AD1273" s="19"/>
    </row>
    <row r="1274" spans="25:30" ht="18" customHeight="1">
      <c r="Y1274" s="19"/>
      <c r="Z1274" s="19"/>
      <c r="AD1274" s="19"/>
    </row>
    <row r="1275" spans="25:30" ht="18" customHeight="1">
      <c r="Y1275" s="19"/>
      <c r="Z1275" s="19"/>
      <c r="AD1275" s="19"/>
    </row>
    <row r="1276" spans="25:30" ht="18" customHeight="1">
      <c r="Y1276" s="19"/>
      <c r="Z1276" s="19"/>
      <c r="AD1276" s="19"/>
    </row>
    <row r="1277" spans="25:30" ht="18" customHeight="1">
      <c r="Y1277" s="19"/>
      <c r="Z1277" s="19"/>
      <c r="AD1277" s="19"/>
    </row>
    <row r="1278" spans="25:30" ht="18" customHeight="1">
      <c r="Y1278" s="19"/>
      <c r="Z1278" s="19"/>
      <c r="AD1278" s="19"/>
    </row>
    <row r="1279" spans="25:30" ht="18" customHeight="1">
      <c r="Y1279" s="19"/>
      <c r="Z1279" s="19"/>
      <c r="AD1279" s="19"/>
    </row>
    <row r="1280" spans="25:30" ht="18" customHeight="1">
      <c r="Y1280" s="19"/>
      <c r="Z1280" s="19"/>
      <c r="AD1280" s="19"/>
    </row>
    <row r="1281" spans="25:30" ht="18" customHeight="1">
      <c r="Y1281" s="19"/>
      <c r="Z1281" s="19"/>
      <c r="AD1281" s="19"/>
    </row>
    <row r="1282" spans="25:30" ht="18" customHeight="1">
      <c r="Y1282" s="19"/>
      <c r="Z1282" s="19"/>
      <c r="AD1282" s="19"/>
    </row>
    <row r="1283" spans="25:30" ht="18" customHeight="1">
      <c r="Y1283" s="19"/>
      <c r="Z1283" s="19"/>
      <c r="AD1283" s="19"/>
    </row>
    <row r="1284" spans="25:30" ht="18" customHeight="1">
      <c r="Y1284" s="19"/>
      <c r="Z1284" s="19"/>
      <c r="AD1284" s="19"/>
    </row>
    <row r="1285" spans="25:30" ht="18" customHeight="1">
      <c r="Y1285" s="19"/>
      <c r="Z1285" s="19"/>
      <c r="AD1285" s="19"/>
    </row>
    <row r="1286" spans="25:30" ht="18" customHeight="1">
      <c r="Y1286" s="19"/>
      <c r="Z1286" s="19"/>
      <c r="AD1286" s="19"/>
    </row>
    <row r="1287" spans="25:30" ht="18" customHeight="1">
      <c r="Y1287" s="19"/>
      <c r="Z1287" s="19"/>
      <c r="AD1287" s="19"/>
    </row>
    <row r="1288" spans="25:30" ht="18" customHeight="1">
      <c r="Y1288" s="19"/>
      <c r="Z1288" s="19"/>
      <c r="AD1288" s="19"/>
    </row>
    <row r="1289" spans="25:30" ht="18" customHeight="1">
      <c r="Y1289" s="19"/>
      <c r="Z1289" s="19"/>
      <c r="AD1289" s="19"/>
    </row>
    <row r="1290" spans="25:30" ht="18" customHeight="1">
      <c r="Y1290" s="19"/>
      <c r="Z1290" s="19"/>
      <c r="AD1290" s="19"/>
    </row>
    <row r="1291" spans="25:30" ht="18" customHeight="1">
      <c r="Y1291" s="19"/>
      <c r="Z1291" s="19"/>
      <c r="AD1291" s="19"/>
    </row>
    <row r="1292" spans="25:30" ht="18" customHeight="1">
      <c r="Y1292" s="19"/>
      <c r="Z1292" s="19"/>
      <c r="AD1292" s="19"/>
    </row>
    <row r="1293" spans="25:30" ht="18" customHeight="1">
      <c r="Y1293" s="19"/>
      <c r="Z1293" s="19"/>
      <c r="AD1293" s="19"/>
    </row>
    <row r="1294" spans="25:30" ht="18" customHeight="1">
      <c r="Y1294" s="19"/>
      <c r="Z1294" s="19"/>
      <c r="AD1294" s="19"/>
    </row>
    <row r="1295" spans="25:30" ht="18" customHeight="1">
      <c r="Y1295" s="19"/>
      <c r="Z1295" s="19"/>
      <c r="AD1295" s="19"/>
    </row>
    <row r="1296" spans="25:30" ht="18" customHeight="1">
      <c r="Y1296" s="19"/>
      <c r="Z1296" s="19"/>
      <c r="AD1296" s="19"/>
    </row>
    <row r="1297" spans="25:30" ht="18" customHeight="1">
      <c r="Y1297" s="19"/>
      <c r="Z1297" s="19"/>
      <c r="AD1297" s="19"/>
    </row>
    <row r="1298" spans="25:30" ht="18" customHeight="1">
      <c r="Y1298" s="19"/>
      <c r="Z1298" s="19"/>
      <c r="AD1298" s="19"/>
    </row>
    <row r="1299" spans="25:30" ht="18" customHeight="1">
      <c r="Y1299" s="19"/>
      <c r="Z1299" s="19"/>
      <c r="AD1299" s="19"/>
    </row>
    <row r="1300" spans="25:30" ht="18" customHeight="1">
      <c r="Y1300" s="19"/>
      <c r="Z1300" s="19"/>
      <c r="AD1300" s="19"/>
    </row>
    <row r="1301" spans="25:30" ht="18" customHeight="1">
      <c r="Y1301" s="19"/>
      <c r="Z1301" s="19"/>
      <c r="AD1301" s="19"/>
    </row>
    <row r="1302" spans="25:30" ht="18" customHeight="1">
      <c r="Y1302" s="19"/>
      <c r="Z1302" s="19"/>
      <c r="AD1302" s="19"/>
    </row>
    <row r="1303" spans="25:30" ht="18" customHeight="1">
      <c r="Y1303" s="19"/>
      <c r="Z1303" s="19"/>
      <c r="AD1303" s="19"/>
    </row>
    <row r="1304" spans="25:30" ht="18" customHeight="1">
      <c r="Y1304" s="19"/>
      <c r="Z1304" s="19"/>
      <c r="AD1304" s="19"/>
    </row>
    <row r="1305" spans="25:30" ht="18" customHeight="1">
      <c r="Y1305" s="19"/>
      <c r="Z1305" s="19"/>
      <c r="AD1305" s="19"/>
    </row>
    <row r="1306" spans="25:30" ht="18" customHeight="1">
      <c r="Y1306" s="19"/>
      <c r="Z1306" s="19"/>
      <c r="AD1306" s="19"/>
    </row>
    <row r="1307" spans="25:30" ht="18" customHeight="1">
      <c r="Y1307" s="19"/>
      <c r="Z1307" s="19"/>
      <c r="AD1307" s="19"/>
    </row>
    <row r="1308" spans="25:30" ht="18" customHeight="1">
      <c r="Y1308" s="19"/>
      <c r="Z1308" s="19"/>
      <c r="AD1308" s="19"/>
    </row>
    <row r="1309" spans="25:30" ht="18" customHeight="1">
      <c r="Y1309" s="19"/>
      <c r="Z1309" s="19"/>
      <c r="AD1309" s="19"/>
    </row>
    <row r="1310" spans="25:30" ht="18" customHeight="1">
      <c r="Y1310" s="19"/>
      <c r="Z1310" s="19"/>
      <c r="AD1310" s="19"/>
    </row>
    <row r="1311" spans="25:30" ht="18" customHeight="1">
      <c r="Y1311" s="19"/>
      <c r="Z1311" s="19"/>
      <c r="AD1311" s="19"/>
    </row>
    <row r="1312" spans="25:30" ht="18" customHeight="1">
      <c r="Y1312" s="19"/>
      <c r="Z1312" s="19"/>
      <c r="AD1312" s="19"/>
    </row>
    <row r="1313" spans="25:30" ht="18" customHeight="1">
      <c r="Y1313" s="19"/>
      <c r="Z1313" s="19"/>
      <c r="AD1313" s="19"/>
    </row>
    <row r="1314" spans="25:30" ht="18" customHeight="1">
      <c r="Y1314" s="19"/>
      <c r="Z1314" s="19"/>
      <c r="AD1314" s="19"/>
    </row>
    <row r="1315" spans="25:30" ht="18" customHeight="1">
      <c r="Y1315" s="19"/>
      <c r="Z1315" s="19"/>
      <c r="AD1315" s="19"/>
    </row>
    <row r="1316" spans="25:30" ht="18" customHeight="1">
      <c r="Y1316" s="19"/>
      <c r="Z1316" s="19"/>
      <c r="AD1316" s="19"/>
    </row>
    <row r="1317" spans="25:30" ht="18" customHeight="1">
      <c r="Y1317" s="19"/>
      <c r="Z1317" s="19"/>
      <c r="AD1317" s="19"/>
    </row>
    <row r="1318" spans="25:30" ht="18" customHeight="1">
      <c r="Y1318" s="19"/>
      <c r="Z1318" s="19"/>
      <c r="AD1318" s="19"/>
    </row>
    <row r="1319" spans="25:30" ht="18" customHeight="1">
      <c r="Y1319" s="19"/>
      <c r="Z1319" s="19"/>
      <c r="AD1319" s="19"/>
    </row>
    <row r="1320" spans="25:30" ht="18" customHeight="1">
      <c r="Y1320" s="19"/>
      <c r="Z1320" s="19"/>
      <c r="AD1320" s="19"/>
    </row>
    <row r="1321" spans="25:30" ht="18" customHeight="1">
      <c r="Y1321" s="19"/>
      <c r="Z1321" s="19"/>
      <c r="AD1321" s="19"/>
    </row>
    <row r="1322" spans="25:30" ht="18" customHeight="1">
      <c r="Y1322" s="19"/>
      <c r="Z1322" s="19"/>
      <c r="AD1322" s="19"/>
    </row>
    <row r="1323" spans="25:30" ht="18" customHeight="1">
      <c r="Y1323" s="19"/>
      <c r="Z1323" s="19"/>
      <c r="AD1323" s="19"/>
    </row>
    <row r="1324" spans="25:30" ht="18" customHeight="1">
      <c r="Y1324" s="19"/>
      <c r="Z1324" s="19"/>
      <c r="AD1324" s="19"/>
    </row>
    <row r="1325" spans="25:30" ht="18" customHeight="1">
      <c r="Y1325" s="19"/>
      <c r="Z1325" s="19"/>
      <c r="AD1325" s="19"/>
    </row>
    <row r="1326" spans="25:30" ht="18" customHeight="1">
      <c r="Y1326" s="19"/>
      <c r="Z1326" s="19"/>
      <c r="AD1326" s="19"/>
    </row>
    <row r="1327" spans="25:30" ht="18" customHeight="1">
      <c r="Y1327" s="19"/>
      <c r="Z1327" s="19"/>
      <c r="AD1327" s="19"/>
    </row>
    <row r="1328" spans="25:30" ht="18" customHeight="1">
      <c r="Y1328" s="19"/>
      <c r="Z1328" s="19"/>
      <c r="AD1328" s="19"/>
    </row>
    <row r="1329" spans="25:30" ht="18" customHeight="1">
      <c r="Y1329" s="19"/>
      <c r="Z1329" s="19"/>
      <c r="AD1329" s="19"/>
    </row>
    <row r="1330" spans="25:30" ht="18" customHeight="1">
      <c r="Y1330" s="19"/>
      <c r="Z1330" s="19"/>
      <c r="AD1330" s="19"/>
    </row>
    <row r="1331" spans="25:30" ht="18" customHeight="1">
      <c r="Y1331" s="19"/>
      <c r="Z1331" s="19"/>
      <c r="AD1331" s="19"/>
    </row>
    <row r="1332" spans="25:30" ht="18" customHeight="1">
      <c r="Y1332" s="19"/>
      <c r="Z1332" s="19"/>
      <c r="AD1332" s="19"/>
    </row>
    <row r="1333" spans="25:30" ht="18" customHeight="1">
      <c r="Y1333" s="19"/>
      <c r="Z1333" s="19"/>
      <c r="AD1333" s="19"/>
    </row>
    <row r="1334" spans="25:30" ht="18" customHeight="1">
      <c r="Y1334" s="19"/>
      <c r="Z1334" s="19"/>
      <c r="AD1334" s="19"/>
    </row>
    <row r="1335" spans="25:30" ht="18" customHeight="1">
      <c r="Y1335" s="19"/>
      <c r="Z1335" s="19"/>
      <c r="AD1335" s="19"/>
    </row>
    <row r="1336" spans="25:30" ht="18" customHeight="1">
      <c r="Y1336" s="19"/>
      <c r="Z1336" s="19"/>
      <c r="AD1336" s="19"/>
    </row>
    <row r="1337" spans="25:30" ht="18" customHeight="1">
      <c r="Y1337" s="19"/>
      <c r="Z1337" s="19"/>
      <c r="AD1337" s="19"/>
    </row>
    <row r="1338" spans="25:30" ht="18" customHeight="1">
      <c r="Y1338" s="19"/>
      <c r="Z1338" s="19"/>
      <c r="AD1338" s="19"/>
    </row>
    <row r="1339" spans="25:30" ht="18" customHeight="1">
      <c r="Y1339" s="19"/>
      <c r="Z1339" s="19"/>
      <c r="AD1339" s="19"/>
    </row>
    <row r="1340" spans="25:30" ht="18" customHeight="1">
      <c r="Y1340" s="19"/>
      <c r="Z1340" s="19"/>
      <c r="AD1340" s="19"/>
    </row>
    <row r="1341" spans="25:30" ht="18" customHeight="1">
      <c r="Y1341" s="19"/>
      <c r="Z1341" s="19"/>
      <c r="AD1341" s="19"/>
    </row>
    <row r="1342" spans="25:30" ht="18" customHeight="1">
      <c r="Y1342" s="19"/>
      <c r="Z1342" s="19"/>
      <c r="AD1342" s="19"/>
    </row>
    <row r="1343" spans="25:30" ht="18" customHeight="1">
      <c r="Y1343" s="19"/>
      <c r="Z1343" s="19"/>
      <c r="AD1343" s="19"/>
    </row>
    <row r="1344" spans="25:30" ht="18" customHeight="1">
      <c r="Y1344" s="19"/>
      <c r="Z1344" s="19"/>
      <c r="AD1344" s="19"/>
    </row>
    <row r="1345" spans="25:30" ht="18" customHeight="1">
      <c r="Y1345" s="19"/>
      <c r="Z1345" s="19"/>
      <c r="AD1345" s="19"/>
    </row>
    <row r="1346" spans="25:30" ht="18" customHeight="1">
      <c r="Y1346" s="19"/>
      <c r="Z1346" s="19"/>
      <c r="AD1346" s="19"/>
    </row>
    <row r="1347" spans="25:30" ht="18" customHeight="1">
      <c r="Y1347" s="19"/>
      <c r="Z1347" s="19"/>
      <c r="AD1347" s="19"/>
    </row>
    <row r="1348" spans="25:30" ht="18" customHeight="1">
      <c r="Y1348" s="19"/>
      <c r="Z1348" s="19"/>
      <c r="AD1348" s="19"/>
    </row>
    <row r="1349" spans="25:30" ht="18" customHeight="1">
      <c r="Y1349" s="19"/>
      <c r="Z1349" s="19"/>
      <c r="AD1349" s="19"/>
    </row>
    <row r="1350" spans="25:30" ht="18" customHeight="1">
      <c r="Y1350" s="19"/>
      <c r="Z1350" s="19"/>
      <c r="AD1350" s="19"/>
    </row>
    <row r="1351" spans="25:30" ht="18" customHeight="1">
      <c r="Y1351" s="19"/>
      <c r="Z1351" s="19"/>
      <c r="AD1351" s="19"/>
    </row>
    <row r="1352" spans="25:30" ht="18" customHeight="1">
      <c r="Y1352" s="19"/>
      <c r="Z1352" s="19"/>
      <c r="AD1352" s="19"/>
    </row>
    <row r="1353" spans="25:30" ht="18" customHeight="1">
      <c r="Y1353" s="19"/>
      <c r="Z1353" s="19"/>
      <c r="AD1353" s="19"/>
    </row>
    <row r="1354" spans="25:30" ht="18" customHeight="1">
      <c r="Y1354" s="19"/>
      <c r="Z1354" s="19"/>
      <c r="AD1354" s="19"/>
    </row>
    <row r="1355" spans="25:30" ht="18" customHeight="1">
      <c r="Y1355" s="19"/>
      <c r="Z1355" s="19"/>
      <c r="AD1355" s="19"/>
    </row>
    <row r="1356" spans="25:30" ht="18" customHeight="1">
      <c r="Y1356" s="19"/>
      <c r="Z1356" s="19"/>
      <c r="AD1356" s="19"/>
    </row>
    <row r="1357" spans="25:30" ht="18" customHeight="1">
      <c r="Y1357" s="19"/>
      <c r="Z1357" s="19"/>
      <c r="AD1357" s="19"/>
    </row>
    <row r="1358" spans="25:30" ht="18" customHeight="1">
      <c r="Y1358" s="19"/>
      <c r="Z1358" s="19"/>
      <c r="AD1358" s="19"/>
    </row>
    <row r="1359" spans="25:30" ht="18" customHeight="1">
      <c r="Y1359" s="19"/>
      <c r="Z1359" s="19"/>
      <c r="AD1359" s="19"/>
    </row>
    <row r="1360" spans="25:30" ht="18" customHeight="1">
      <c r="Y1360" s="19"/>
      <c r="Z1360" s="19"/>
      <c r="AD1360" s="19"/>
    </row>
    <row r="1361" spans="25:30" ht="18" customHeight="1">
      <c r="Y1361" s="19"/>
      <c r="Z1361" s="19"/>
      <c r="AD1361" s="19"/>
    </row>
    <row r="1362" spans="25:30" ht="18" customHeight="1">
      <c r="Y1362" s="19"/>
      <c r="Z1362" s="19"/>
      <c r="AD1362" s="19"/>
    </row>
    <row r="1363" spans="25:30" ht="18" customHeight="1">
      <c r="Y1363" s="19"/>
      <c r="Z1363" s="19"/>
      <c r="AD1363" s="19"/>
    </row>
    <row r="1364" spans="25:30" ht="18" customHeight="1">
      <c r="Y1364" s="19"/>
      <c r="Z1364" s="19"/>
      <c r="AD1364" s="19"/>
    </row>
    <row r="1365" spans="25:30" ht="18" customHeight="1">
      <c r="Y1365" s="19"/>
      <c r="Z1365" s="19"/>
      <c r="AD1365" s="19"/>
    </row>
    <row r="1366" spans="25:30" ht="18" customHeight="1">
      <c r="Y1366" s="19"/>
      <c r="Z1366" s="19"/>
      <c r="AD1366" s="19"/>
    </row>
    <row r="1367" spans="25:30" ht="18" customHeight="1">
      <c r="Y1367" s="19"/>
      <c r="Z1367" s="19"/>
      <c r="AD1367" s="19"/>
    </row>
    <row r="1368" spans="25:30" ht="18" customHeight="1">
      <c r="Y1368" s="19"/>
      <c r="Z1368" s="19"/>
      <c r="AD1368" s="19"/>
    </row>
    <row r="1369" spans="25:30" ht="18" customHeight="1">
      <c r="Y1369" s="19"/>
      <c r="Z1369" s="19"/>
      <c r="AD1369" s="19"/>
    </row>
    <row r="1370" spans="25:30" ht="18" customHeight="1">
      <c r="Y1370" s="19"/>
      <c r="Z1370" s="19"/>
      <c r="AD1370" s="19"/>
    </row>
    <row r="1371" spans="25:30" ht="18" customHeight="1">
      <c r="Y1371" s="19"/>
      <c r="Z1371" s="19"/>
      <c r="AD1371" s="19"/>
    </row>
    <row r="1372" spans="25:30" ht="18" customHeight="1">
      <c r="Y1372" s="19"/>
      <c r="Z1372" s="19"/>
      <c r="AD1372" s="19"/>
    </row>
    <row r="1373" spans="25:30" ht="18" customHeight="1">
      <c r="Y1373" s="19"/>
      <c r="Z1373" s="19"/>
      <c r="AD1373" s="19"/>
    </row>
    <row r="1374" spans="25:30" ht="18" customHeight="1">
      <c r="Y1374" s="19"/>
      <c r="Z1374" s="19"/>
      <c r="AD1374" s="19"/>
    </row>
    <row r="1375" spans="25:30" ht="18" customHeight="1">
      <c r="Y1375" s="19"/>
      <c r="Z1375" s="19"/>
      <c r="AD1375" s="19"/>
    </row>
    <row r="1376" spans="25:30" ht="18" customHeight="1">
      <c r="Y1376" s="19"/>
      <c r="Z1376" s="19"/>
      <c r="AD1376" s="19"/>
    </row>
    <row r="1377" spans="25:30" ht="18" customHeight="1">
      <c r="Y1377" s="19"/>
      <c r="Z1377" s="19"/>
      <c r="AD1377" s="19"/>
    </row>
    <row r="1378" spans="25:30" ht="18" customHeight="1">
      <c r="Y1378" s="19"/>
      <c r="Z1378" s="19"/>
      <c r="AD1378" s="19"/>
    </row>
    <row r="1379" spans="25:30" ht="18" customHeight="1">
      <c r="Y1379" s="19"/>
      <c r="Z1379" s="19"/>
      <c r="AD1379" s="19"/>
    </row>
    <row r="1380" spans="25:30" ht="18" customHeight="1">
      <c r="Y1380" s="19"/>
      <c r="Z1380" s="19"/>
      <c r="AD1380" s="19"/>
    </row>
    <row r="1381" spans="25:30" ht="18" customHeight="1">
      <c r="Y1381" s="19"/>
      <c r="Z1381" s="19"/>
      <c r="AD1381" s="19"/>
    </row>
    <row r="1382" spans="25:30" ht="18" customHeight="1">
      <c r="Y1382" s="19"/>
      <c r="Z1382" s="19"/>
      <c r="AD1382" s="19"/>
    </row>
    <row r="1383" spans="25:30" ht="18" customHeight="1">
      <c r="Y1383" s="19"/>
      <c r="Z1383" s="19"/>
      <c r="AD1383" s="19"/>
    </row>
    <row r="1384" spans="25:30" ht="18" customHeight="1">
      <c r="Y1384" s="19"/>
      <c r="Z1384" s="19"/>
      <c r="AD1384" s="19"/>
    </row>
    <row r="1385" spans="25:30" ht="18" customHeight="1">
      <c r="Y1385" s="19"/>
      <c r="Z1385" s="19"/>
      <c r="AD1385" s="19"/>
    </row>
    <row r="1386" spans="25:30" ht="18" customHeight="1">
      <c r="Y1386" s="19"/>
      <c r="Z1386" s="19"/>
      <c r="AD1386" s="19"/>
    </row>
    <row r="1387" spans="25:30" ht="18" customHeight="1">
      <c r="Y1387" s="19"/>
      <c r="Z1387" s="19"/>
      <c r="AD1387" s="19"/>
    </row>
    <row r="1388" spans="25:30" ht="18" customHeight="1">
      <c r="Y1388" s="19"/>
      <c r="Z1388" s="19"/>
      <c r="AD1388" s="19"/>
    </row>
    <row r="1389" spans="25:30" ht="18" customHeight="1">
      <c r="Y1389" s="19"/>
      <c r="Z1389" s="19"/>
      <c r="AD1389" s="19"/>
    </row>
    <row r="1390" spans="25:30" ht="18" customHeight="1">
      <c r="Y1390" s="19"/>
      <c r="Z1390" s="19"/>
      <c r="AD1390" s="19"/>
    </row>
    <row r="1391" spans="25:30" ht="18" customHeight="1">
      <c r="Y1391" s="19"/>
      <c r="Z1391" s="19"/>
      <c r="AD1391" s="19"/>
    </row>
    <row r="1392" spans="25:30" ht="18" customHeight="1">
      <c r="Y1392" s="19"/>
      <c r="Z1392" s="19"/>
      <c r="AD1392" s="19"/>
    </row>
    <row r="1393" spans="25:30" ht="18" customHeight="1">
      <c r="Y1393" s="19"/>
      <c r="Z1393" s="19"/>
      <c r="AD1393" s="19"/>
    </row>
    <row r="1394" spans="25:30" ht="18" customHeight="1">
      <c r="Y1394" s="19"/>
      <c r="Z1394" s="19"/>
      <c r="AD1394" s="19"/>
    </row>
    <row r="1395" spans="25:30" ht="18" customHeight="1">
      <c r="Y1395" s="19"/>
      <c r="Z1395" s="19"/>
      <c r="AD1395" s="19"/>
    </row>
    <row r="1396" spans="25:30" ht="18" customHeight="1">
      <c r="Y1396" s="19"/>
      <c r="Z1396" s="19"/>
      <c r="AD1396" s="19"/>
    </row>
    <row r="1397" spans="25:30" ht="18" customHeight="1">
      <c r="Y1397" s="19"/>
      <c r="Z1397" s="19"/>
      <c r="AD1397" s="19"/>
    </row>
    <row r="1398" spans="25:30" ht="18" customHeight="1">
      <c r="Y1398" s="19"/>
      <c r="Z1398" s="19"/>
      <c r="AD1398" s="19"/>
    </row>
    <row r="1399" spans="25:30" ht="18" customHeight="1">
      <c r="Y1399" s="19"/>
      <c r="Z1399" s="19"/>
      <c r="AD1399" s="19"/>
    </row>
    <row r="1400" spans="25:30" ht="18" customHeight="1">
      <c r="Y1400" s="19"/>
      <c r="Z1400" s="19"/>
      <c r="AD1400" s="19"/>
    </row>
    <row r="1401" spans="25:30" ht="18" customHeight="1">
      <c r="Y1401" s="19"/>
      <c r="Z1401" s="19"/>
      <c r="AD1401" s="19"/>
    </row>
    <row r="1402" spans="25:30" ht="18" customHeight="1">
      <c r="Y1402" s="19"/>
      <c r="Z1402" s="19"/>
      <c r="AD1402" s="19"/>
    </row>
    <row r="1403" spans="25:30" ht="18" customHeight="1">
      <c r="Y1403" s="19"/>
      <c r="Z1403" s="19"/>
      <c r="AD1403" s="19"/>
    </row>
    <row r="1404" spans="25:30" ht="18" customHeight="1">
      <c r="Y1404" s="19"/>
      <c r="Z1404" s="19"/>
      <c r="AD1404" s="19"/>
    </row>
    <row r="1405" spans="25:30" ht="18" customHeight="1">
      <c r="Y1405" s="19"/>
      <c r="Z1405" s="19"/>
      <c r="AD1405" s="19"/>
    </row>
    <row r="1406" spans="25:30" ht="18" customHeight="1">
      <c r="Y1406" s="19"/>
      <c r="Z1406" s="19"/>
      <c r="AD1406" s="19"/>
    </row>
    <row r="1407" spans="25:30" ht="18" customHeight="1">
      <c r="Y1407" s="19"/>
      <c r="Z1407" s="19"/>
      <c r="AD1407" s="19"/>
    </row>
    <row r="1408" spans="25:30" ht="18" customHeight="1">
      <c r="Y1408" s="19"/>
      <c r="Z1408" s="19"/>
      <c r="AD1408" s="19"/>
    </row>
    <row r="1409" spans="25:30" ht="18" customHeight="1">
      <c r="Y1409" s="19"/>
      <c r="Z1409" s="19"/>
      <c r="AD1409" s="19"/>
    </row>
    <row r="1410" spans="25:30" ht="18" customHeight="1">
      <c r="Y1410" s="19"/>
      <c r="Z1410" s="19"/>
      <c r="AD1410" s="19"/>
    </row>
    <row r="1411" spans="25:30" ht="18" customHeight="1">
      <c r="Y1411" s="19"/>
      <c r="Z1411" s="19"/>
      <c r="AD1411" s="19"/>
    </row>
    <row r="1412" spans="25:30" ht="18" customHeight="1">
      <c r="Y1412" s="19"/>
      <c r="Z1412" s="19"/>
      <c r="AD1412" s="19"/>
    </row>
    <row r="1413" spans="25:30" ht="18" customHeight="1">
      <c r="Y1413" s="19"/>
      <c r="Z1413" s="19"/>
      <c r="AD1413" s="19"/>
    </row>
    <row r="1414" spans="25:30" ht="18" customHeight="1">
      <c r="Y1414" s="19"/>
      <c r="Z1414" s="19"/>
      <c r="AD1414" s="19"/>
    </row>
    <row r="1415" spans="25:30" ht="18" customHeight="1">
      <c r="Y1415" s="19"/>
      <c r="Z1415" s="19"/>
      <c r="AD1415" s="19"/>
    </row>
    <row r="1416" spans="25:30" ht="18" customHeight="1">
      <c r="Y1416" s="19"/>
      <c r="Z1416" s="19"/>
      <c r="AD1416" s="19"/>
    </row>
    <row r="1417" spans="25:30" ht="18" customHeight="1">
      <c r="Y1417" s="19"/>
      <c r="Z1417" s="19"/>
      <c r="AD1417" s="19"/>
    </row>
    <row r="1418" spans="25:30" ht="18" customHeight="1">
      <c r="Y1418" s="19"/>
      <c r="Z1418" s="19"/>
      <c r="AD1418" s="19"/>
    </row>
    <row r="1419" spans="25:30" ht="18" customHeight="1">
      <c r="Y1419" s="19"/>
      <c r="Z1419" s="19"/>
      <c r="AD1419" s="19"/>
    </row>
    <row r="1420" spans="25:30" ht="18" customHeight="1">
      <c r="Y1420" s="19"/>
      <c r="Z1420" s="19"/>
      <c r="AD1420" s="19"/>
    </row>
    <row r="1421" spans="25:30" ht="18" customHeight="1">
      <c r="Y1421" s="19"/>
      <c r="Z1421" s="19"/>
      <c r="AD1421" s="19"/>
    </row>
    <row r="1422" spans="25:30" ht="18" customHeight="1">
      <c r="Y1422" s="19"/>
      <c r="Z1422" s="19"/>
      <c r="AD1422" s="19"/>
    </row>
    <row r="1423" spans="25:30" ht="18" customHeight="1">
      <c r="Y1423" s="19"/>
      <c r="Z1423" s="19"/>
      <c r="AD1423" s="19"/>
    </row>
    <row r="1424" spans="25:30" ht="18" customHeight="1">
      <c r="Y1424" s="19"/>
      <c r="Z1424" s="19"/>
      <c r="AD1424" s="19"/>
    </row>
    <row r="1425" spans="25:30" ht="18" customHeight="1">
      <c r="Y1425" s="19"/>
      <c r="Z1425" s="19"/>
      <c r="AD1425" s="19"/>
    </row>
    <row r="1426" spans="25:30" ht="18" customHeight="1">
      <c r="Y1426" s="19"/>
      <c r="Z1426" s="19"/>
      <c r="AD1426" s="19"/>
    </row>
    <row r="1427" spans="25:30" ht="18" customHeight="1">
      <c r="Y1427" s="19"/>
      <c r="Z1427" s="19"/>
      <c r="AD1427" s="19"/>
    </row>
    <row r="1428" spans="25:30" ht="18" customHeight="1">
      <c r="Y1428" s="19"/>
      <c r="Z1428" s="19"/>
      <c r="AD1428" s="19"/>
    </row>
    <row r="1429" spans="25:30" ht="18" customHeight="1">
      <c r="Y1429" s="19"/>
      <c r="Z1429" s="19"/>
      <c r="AD1429" s="19"/>
    </row>
    <row r="1430" spans="25:30" ht="18" customHeight="1">
      <c r="Y1430" s="19"/>
      <c r="Z1430" s="19"/>
      <c r="AD1430" s="19"/>
    </row>
    <row r="1431" spans="25:30" ht="18" customHeight="1">
      <c r="Y1431" s="19"/>
      <c r="Z1431" s="19"/>
      <c r="AD1431" s="19"/>
    </row>
    <row r="1432" spans="25:30" ht="18" customHeight="1">
      <c r="Y1432" s="19"/>
      <c r="Z1432" s="19"/>
      <c r="AD1432" s="19"/>
    </row>
    <row r="1433" spans="25:30" ht="18" customHeight="1">
      <c r="Y1433" s="19"/>
      <c r="Z1433" s="19"/>
      <c r="AD1433" s="19"/>
    </row>
    <row r="1434" spans="25:30" ht="18" customHeight="1">
      <c r="Y1434" s="19"/>
      <c r="Z1434" s="19"/>
      <c r="AD1434" s="19"/>
    </row>
    <row r="1435" spans="25:30" ht="18" customHeight="1">
      <c r="Y1435" s="19"/>
      <c r="Z1435" s="19"/>
      <c r="AD1435" s="19"/>
    </row>
    <row r="1436" spans="25:30" ht="18" customHeight="1">
      <c r="Y1436" s="19"/>
      <c r="Z1436" s="19"/>
      <c r="AD1436" s="19"/>
    </row>
    <row r="1437" spans="25:30" ht="18" customHeight="1">
      <c r="Y1437" s="19"/>
      <c r="Z1437" s="19"/>
      <c r="AD1437" s="19"/>
    </row>
    <row r="1438" spans="25:30" ht="18" customHeight="1">
      <c r="Y1438" s="19"/>
      <c r="Z1438" s="19"/>
      <c r="AD1438" s="19"/>
    </row>
    <row r="1439" spans="25:30" ht="18" customHeight="1">
      <c r="Y1439" s="19"/>
      <c r="Z1439" s="19"/>
      <c r="AD1439" s="19"/>
    </row>
    <row r="1440" spans="25:30" ht="18" customHeight="1">
      <c r="Y1440" s="19"/>
      <c r="Z1440" s="19"/>
      <c r="AD1440" s="19"/>
    </row>
    <row r="1441" spans="25:30" ht="18" customHeight="1">
      <c r="Y1441" s="19"/>
      <c r="Z1441" s="19"/>
      <c r="AD1441" s="19"/>
    </row>
    <row r="1442" spans="25:30" ht="18" customHeight="1">
      <c r="Y1442" s="19"/>
      <c r="Z1442" s="19"/>
      <c r="AD1442" s="19"/>
    </row>
    <row r="1443" spans="25:30" ht="18" customHeight="1">
      <c r="Y1443" s="19"/>
      <c r="Z1443" s="19"/>
      <c r="AD1443" s="19"/>
    </row>
    <row r="1444" spans="25:30" ht="18" customHeight="1">
      <c r="Y1444" s="19"/>
      <c r="Z1444" s="19"/>
      <c r="AD1444" s="19"/>
    </row>
    <row r="1445" spans="25:30" ht="18" customHeight="1">
      <c r="Y1445" s="19"/>
      <c r="Z1445" s="19"/>
      <c r="AD1445" s="19"/>
    </row>
    <row r="1446" spans="25:30" ht="18" customHeight="1">
      <c r="Y1446" s="19"/>
      <c r="Z1446" s="19"/>
      <c r="AD1446" s="19"/>
    </row>
    <row r="1447" spans="25:30" ht="18" customHeight="1">
      <c r="Y1447" s="19"/>
      <c r="Z1447" s="19"/>
      <c r="AD1447" s="19"/>
    </row>
    <row r="1448" spans="25:30" ht="18" customHeight="1">
      <c r="Y1448" s="19"/>
      <c r="Z1448" s="19"/>
      <c r="AD1448" s="19"/>
    </row>
    <row r="1449" spans="25:30" ht="18" customHeight="1">
      <c r="Y1449" s="19"/>
      <c r="Z1449" s="19"/>
      <c r="AD1449" s="19"/>
    </row>
    <row r="1450" spans="25:30" ht="18" customHeight="1">
      <c r="Y1450" s="19"/>
      <c r="Z1450" s="19"/>
      <c r="AD1450" s="19"/>
    </row>
    <row r="1451" spans="25:30" ht="18" customHeight="1">
      <c r="Y1451" s="19"/>
      <c r="Z1451" s="19"/>
      <c r="AD1451" s="19"/>
    </row>
    <row r="1452" spans="25:30" ht="18" customHeight="1">
      <c r="Y1452" s="19"/>
      <c r="Z1452" s="19"/>
      <c r="AD1452" s="19"/>
    </row>
    <row r="1453" spans="25:30" ht="18" customHeight="1">
      <c r="Y1453" s="19"/>
      <c r="Z1453" s="19"/>
      <c r="AD1453" s="19"/>
    </row>
    <row r="1454" spans="25:30" ht="18" customHeight="1">
      <c r="Y1454" s="19"/>
      <c r="Z1454" s="19"/>
      <c r="AD1454" s="19"/>
    </row>
    <row r="1455" spans="25:30" ht="18" customHeight="1">
      <c r="Y1455" s="19"/>
      <c r="Z1455" s="19"/>
      <c r="AD1455" s="19"/>
    </row>
    <row r="1456" spans="25:30" ht="18" customHeight="1">
      <c r="Y1456" s="19"/>
      <c r="Z1456" s="19"/>
      <c r="AD1456" s="19"/>
    </row>
    <row r="1457" spans="25:30" ht="18" customHeight="1">
      <c r="Y1457" s="19"/>
      <c r="Z1457" s="19"/>
      <c r="AD1457" s="19"/>
    </row>
    <row r="1458" spans="25:30" ht="18" customHeight="1">
      <c r="Y1458" s="19"/>
      <c r="Z1458" s="19"/>
      <c r="AD1458" s="19"/>
    </row>
    <row r="1459" spans="25:30" ht="18" customHeight="1">
      <c r="Y1459" s="19"/>
      <c r="Z1459" s="19"/>
      <c r="AD1459" s="19"/>
    </row>
    <row r="1460" spans="25:30" ht="18" customHeight="1">
      <c r="Y1460" s="19"/>
      <c r="Z1460" s="19"/>
      <c r="AD1460" s="19"/>
    </row>
    <row r="1461" spans="25:30" ht="18" customHeight="1">
      <c r="Y1461" s="19"/>
      <c r="Z1461" s="19"/>
      <c r="AD1461" s="19"/>
    </row>
    <row r="1462" spans="25:30" ht="18" customHeight="1">
      <c r="Y1462" s="19"/>
      <c r="Z1462" s="19"/>
      <c r="AD1462" s="19"/>
    </row>
    <row r="1463" spans="25:30" ht="18" customHeight="1">
      <c r="Y1463" s="19"/>
      <c r="Z1463" s="19"/>
      <c r="AD1463" s="19"/>
    </row>
    <row r="1464" spans="25:30" ht="18" customHeight="1">
      <c r="Y1464" s="19"/>
      <c r="Z1464" s="19"/>
      <c r="AD1464" s="19"/>
    </row>
    <row r="1465" spans="25:30" ht="18" customHeight="1">
      <c r="Y1465" s="19"/>
      <c r="Z1465" s="19"/>
      <c r="AD1465" s="19"/>
    </row>
    <row r="1466" spans="25:30" ht="18" customHeight="1">
      <c r="Y1466" s="19"/>
      <c r="Z1466" s="19"/>
      <c r="AD1466" s="19"/>
    </row>
    <row r="1467" spans="25:30" ht="18" customHeight="1">
      <c r="Y1467" s="19"/>
      <c r="Z1467" s="19"/>
      <c r="AD1467" s="19"/>
    </row>
    <row r="1468" spans="25:30" ht="18" customHeight="1">
      <c r="Y1468" s="19"/>
      <c r="Z1468" s="19"/>
      <c r="AD1468" s="19"/>
    </row>
    <row r="1469" spans="25:30" ht="18" customHeight="1">
      <c r="Y1469" s="19"/>
      <c r="Z1469" s="19"/>
      <c r="AD1469" s="19"/>
    </row>
    <row r="1470" spans="25:30" ht="18" customHeight="1">
      <c r="Y1470" s="19"/>
      <c r="Z1470" s="19"/>
      <c r="AD1470" s="19"/>
    </row>
    <row r="1471" spans="25:30" ht="18" customHeight="1">
      <c r="Y1471" s="19"/>
      <c r="Z1471" s="19"/>
      <c r="AD1471" s="19"/>
    </row>
    <row r="1472" spans="25:30" ht="18" customHeight="1">
      <c r="Y1472" s="19"/>
      <c r="Z1472" s="19"/>
      <c r="AD1472" s="19"/>
    </row>
    <row r="1473" spans="25:30" ht="18" customHeight="1">
      <c r="Y1473" s="19"/>
      <c r="Z1473" s="19"/>
      <c r="AD1473" s="19"/>
    </row>
    <row r="1474" spans="25:30" ht="18" customHeight="1">
      <c r="Y1474" s="19"/>
      <c r="Z1474" s="19"/>
      <c r="AD1474" s="19"/>
    </row>
    <row r="1475" spans="25:30" ht="18" customHeight="1">
      <c r="Y1475" s="19"/>
      <c r="Z1475" s="19"/>
      <c r="AD1475" s="19"/>
    </row>
    <row r="1476" spans="25:30" ht="18" customHeight="1">
      <c r="Y1476" s="19"/>
      <c r="Z1476" s="19"/>
      <c r="AD1476" s="19"/>
    </row>
    <row r="1477" spans="25:30" ht="18" customHeight="1">
      <c r="Y1477" s="19"/>
      <c r="Z1477" s="19"/>
      <c r="AD1477" s="19"/>
    </row>
    <row r="1478" spans="25:30" ht="18" customHeight="1">
      <c r="Y1478" s="19"/>
      <c r="Z1478" s="19"/>
      <c r="AD1478" s="19"/>
    </row>
    <row r="1479" spans="25:30" ht="18" customHeight="1">
      <c r="Y1479" s="19"/>
      <c r="Z1479" s="19"/>
      <c r="AD1479" s="19"/>
    </row>
    <row r="1480" spans="25:30" ht="18" customHeight="1">
      <c r="Y1480" s="19"/>
      <c r="Z1480" s="19"/>
      <c r="AD1480" s="19"/>
    </row>
    <row r="1481" spans="25:30" ht="18" customHeight="1">
      <c r="Y1481" s="19"/>
      <c r="Z1481" s="19"/>
      <c r="AD1481" s="19"/>
    </row>
    <row r="1482" spans="25:30" ht="18" customHeight="1">
      <c r="Y1482" s="19"/>
      <c r="Z1482" s="19"/>
      <c r="AD1482" s="19"/>
    </row>
    <row r="1483" spans="25:30" ht="18" customHeight="1">
      <c r="Y1483" s="19"/>
      <c r="Z1483" s="19"/>
      <c r="AD1483" s="19"/>
    </row>
    <row r="1484" spans="25:30" ht="18" customHeight="1">
      <c r="Y1484" s="19"/>
      <c r="Z1484" s="19"/>
      <c r="AD1484" s="19"/>
    </row>
    <row r="1485" spans="25:30" ht="18" customHeight="1">
      <c r="Y1485" s="19"/>
      <c r="Z1485" s="19"/>
      <c r="AD1485" s="19"/>
    </row>
    <row r="1486" spans="25:30" ht="18" customHeight="1">
      <c r="Y1486" s="19"/>
      <c r="Z1486" s="19"/>
      <c r="AD1486" s="19"/>
    </row>
    <row r="1487" spans="25:30" ht="18" customHeight="1">
      <c r="Y1487" s="19"/>
      <c r="Z1487" s="19"/>
      <c r="AD1487" s="19"/>
    </row>
    <row r="1488" spans="25:30" ht="18" customHeight="1">
      <c r="Y1488" s="19"/>
      <c r="Z1488" s="19"/>
      <c r="AD1488" s="19"/>
    </row>
    <row r="1489" spans="25:30" ht="18" customHeight="1">
      <c r="Y1489" s="19"/>
      <c r="Z1489" s="19"/>
      <c r="AD1489" s="19"/>
    </row>
    <row r="1490" spans="25:30" ht="18" customHeight="1">
      <c r="Y1490" s="19"/>
      <c r="Z1490" s="19"/>
      <c r="AD1490" s="19"/>
    </row>
    <row r="1491" spans="25:30" ht="18" customHeight="1">
      <c r="Y1491" s="19"/>
      <c r="Z1491" s="19"/>
      <c r="AD1491" s="19"/>
    </row>
    <row r="1492" spans="25:30" ht="18" customHeight="1">
      <c r="Y1492" s="19"/>
      <c r="Z1492" s="19"/>
      <c r="AD1492" s="19"/>
    </row>
    <row r="1493" spans="25:30" ht="18" customHeight="1">
      <c r="Y1493" s="19"/>
      <c r="Z1493" s="19"/>
      <c r="AD1493" s="19"/>
    </row>
    <row r="1494" spans="25:30" ht="18" customHeight="1">
      <c r="Y1494" s="19"/>
      <c r="Z1494" s="19"/>
      <c r="AD1494" s="19"/>
    </row>
    <row r="1495" spans="25:30" ht="18" customHeight="1">
      <c r="Y1495" s="19"/>
      <c r="Z1495" s="19"/>
      <c r="AD1495" s="19"/>
    </row>
    <row r="1496" spans="25:30" ht="18" customHeight="1">
      <c r="Y1496" s="19"/>
      <c r="Z1496" s="19"/>
      <c r="AD1496" s="19"/>
    </row>
    <row r="1497" spans="25:30" ht="18" customHeight="1">
      <c r="Y1497" s="19"/>
      <c r="Z1497" s="19"/>
      <c r="AD1497" s="19"/>
    </row>
    <row r="1498" spans="25:30" ht="18" customHeight="1">
      <c r="Y1498" s="19"/>
      <c r="Z1498" s="19"/>
      <c r="AD1498" s="19"/>
    </row>
    <row r="1499" spans="25:30" ht="18" customHeight="1">
      <c r="Y1499" s="19"/>
      <c r="Z1499" s="19"/>
      <c r="AD1499" s="19"/>
    </row>
    <row r="1500" spans="25:30" ht="18" customHeight="1">
      <c r="Y1500" s="19"/>
      <c r="Z1500" s="19"/>
      <c r="AD1500" s="19"/>
    </row>
    <row r="1501" spans="25:30" ht="18" customHeight="1">
      <c r="Y1501" s="19"/>
      <c r="Z1501" s="19"/>
      <c r="AD1501" s="19"/>
    </row>
    <row r="1502" spans="25:30" ht="18" customHeight="1">
      <c r="Y1502" s="19"/>
      <c r="Z1502" s="19"/>
      <c r="AD1502" s="19"/>
    </row>
    <row r="1503" spans="25:30" ht="18" customHeight="1">
      <c r="Y1503" s="19"/>
      <c r="Z1503" s="19"/>
      <c r="AD1503" s="19"/>
    </row>
    <row r="1504" spans="25:30" ht="18" customHeight="1">
      <c r="Y1504" s="19"/>
      <c r="Z1504" s="19"/>
      <c r="AD1504" s="19"/>
    </row>
    <row r="1505" spans="25:30" ht="18" customHeight="1">
      <c r="Y1505" s="19"/>
      <c r="Z1505" s="19"/>
      <c r="AD1505" s="19"/>
    </row>
    <row r="1506" spans="25:30" ht="18" customHeight="1">
      <c r="Y1506" s="19"/>
      <c r="Z1506" s="19"/>
      <c r="AD1506" s="19"/>
    </row>
    <row r="1507" spans="25:30" ht="18" customHeight="1">
      <c r="Y1507" s="19"/>
      <c r="Z1507" s="19"/>
      <c r="AD1507" s="19"/>
    </row>
    <row r="1508" spans="25:30" ht="18" customHeight="1">
      <c r="Y1508" s="19"/>
      <c r="Z1508" s="19"/>
      <c r="AD1508" s="19"/>
    </row>
    <row r="1509" spans="25:30" ht="18" customHeight="1">
      <c r="Y1509" s="19"/>
      <c r="Z1509" s="19"/>
      <c r="AD1509" s="19"/>
    </row>
    <row r="1510" spans="25:30" ht="18" customHeight="1">
      <c r="Y1510" s="19"/>
      <c r="Z1510" s="19"/>
      <c r="AD1510" s="19"/>
    </row>
    <row r="1511" spans="25:30" ht="18" customHeight="1">
      <c r="Y1511" s="19"/>
      <c r="Z1511" s="19"/>
      <c r="AD1511" s="19"/>
    </row>
    <row r="1512" spans="25:30" ht="18" customHeight="1">
      <c r="Y1512" s="19"/>
      <c r="Z1512" s="19"/>
      <c r="AD1512" s="19"/>
    </row>
    <row r="1513" spans="25:30" ht="18" customHeight="1">
      <c r="Y1513" s="19"/>
      <c r="Z1513" s="19"/>
      <c r="AD1513" s="19"/>
    </row>
    <row r="1514" spans="25:30" ht="18" customHeight="1">
      <c r="Y1514" s="19"/>
      <c r="Z1514" s="19"/>
      <c r="AD1514" s="19"/>
    </row>
    <row r="1515" spans="25:30" ht="18" customHeight="1">
      <c r="Y1515" s="19"/>
      <c r="Z1515" s="19"/>
      <c r="AD1515" s="19"/>
    </row>
    <row r="1516" spans="25:30" ht="18" customHeight="1">
      <c r="Y1516" s="19"/>
      <c r="Z1516" s="19"/>
      <c r="AD1516" s="19"/>
    </row>
    <row r="1517" spans="25:30" ht="18" customHeight="1">
      <c r="Y1517" s="19"/>
      <c r="Z1517" s="19"/>
      <c r="AD1517" s="19"/>
    </row>
    <row r="1518" spans="25:30" ht="18" customHeight="1">
      <c r="Y1518" s="19"/>
      <c r="Z1518" s="19"/>
      <c r="AD1518" s="19"/>
    </row>
    <row r="1519" spans="25:30" ht="18" customHeight="1">
      <c r="Y1519" s="19"/>
      <c r="Z1519" s="19"/>
      <c r="AD1519" s="19"/>
    </row>
    <row r="1520" spans="25:30" ht="18" customHeight="1">
      <c r="Y1520" s="19"/>
      <c r="Z1520" s="19"/>
      <c r="AD1520" s="19"/>
    </row>
    <row r="1521" spans="25:30" ht="18" customHeight="1">
      <c r="Y1521" s="19"/>
      <c r="Z1521" s="19"/>
      <c r="AD1521" s="19"/>
    </row>
    <row r="1522" spans="25:30" ht="18" customHeight="1">
      <c r="Y1522" s="19"/>
      <c r="Z1522" s="19"/>
      <c r="AD1522" s="19"/>
    </row>
    <row r="1523" spans="25:30" ht="18" customHeight="1">
      <c r="Y1523" s="19"/>
      <c r="Z1523" s="19"/>
      <c r="AD1523" s="19"/>
    </row>
    <row r="1524" spans="25:30" ht="18" customHeight="1">
      <c r="Y1524" s="19"/>
      <c r="Z1524" s="19"/>
      <c r="AD1524" s="19"/>
    </row>
    <row r="1525" spans="25:30" ht="18" customHeight="1">
      <c r="Y1525" s="19"/>
      <c r="Z1525" s="19"/>
      <c r="AD1525" s="19"/>
    </row>
    <row r="1526" spans="25:30" ht="18" customHeight="1">
      <c r="Y1526" s="19"/>
      <c r="Z1526" s="19"/>
      <c r="AD1526" s="19"/>
    </row>
    <row r="1527" spans="25:30" ht="18" customHeight="1">
      <c r="Y1527" s="19"/>
      <c r="Z1527" s="19"/>
      <c r="AD1527" s="19"/>
    </row>
    <row r="1528" spans="25:30" ht="18" customHeight="1">
      <c r="Y1528" s="19"/>
      <c r="Z1528" s="19"/>
      <c r="AD1528" s="19"/>
    </row>
    <row r="1529" spans="25:30" ht="18" customHeight="1">
      <c r="Y1529" s="19"/>
      <c r="Z1529" s="19"/>
      <c r="AD1529" s="19"/>
    </row>
    <row r="1530" spans="25:30" ht="18" customHeight="1">
      <c r="Y1530" s="19"/>
      <c r="Z1530" s="19"/>
      <c r="AD1530" s="19"/>
    </row>
    <row r="1531" spans="25:30" ht="18" customHeight="1">
      <c r="Y1531" s="19"/>
      <c r="Z1531" s="19"/>
      <c r="AD1531" s="19"/>
    </row>
    <row r="1532" spans="25:30" ht="18" customHeight="1">
      <c r="Y1532" s="19"/>
      <c r="Z1532" s="19"/>
      <c r="AD1532" s="19"/>
    </row>
    <row r="1533" spans="25:30" ht="18" customHeight="1">
      <c r="Y1533" s="19"/>
      <c r="Z1533" s="19"/>
      <c r="AD1533" s="19"/>
    </row>
    <row r="1534" spans="25:30" ht="18" customHeight="1">
      <c r="Y1534" s="19"/>
      <c r="Z1534" s="19"/>
      <c r="AD1534" s="19"/>
    </row>
    <row r="1535" spans="25:30" ht="18" customHeight="1">
      <c r="Y1535" s="19"/>
      <c r="Z1535" s="19"/>
      <c r="AD1535" s="19"/>
    </row>
    <row r="1536" spans="25:30" ht="18" customHeight="1">
      <c r="Y1536" s="19"/>
      <c r="Z1536" s="19"/>
      <c r="AD1536" s="19"/>
    </row>
    <row r="1537" spans="25:30" ht="18" customHeight="1">
      <c r="Y1537" s="19"/>
      <c r="Z1537" s="19"/>
      <c r="AD1537" s="19"/>
    </row>
    <row r="1538" spans="25:30" ht="18" customHeight="1">
      <c r="Y1538" s="19"/>
      <c r="Z1538" s="19"/>
      <c r="AD1538" s="19"/>
    </row>
    <row r="1539" spans="25:30" ht="18" customHeight="1">
      <c r="Y1539" s="19"/>
      <c r="Z1539" s="19"/>
      <c r="AD1539" s="19"/>
    </row>
    <row r="1540" spans="25:30" ht="18" customHeight="1">
      <c r="Y1540" s="19"/>
      <c r="Z1540" s="19"/>
      <c r="AD1540" s="19"/>
    </row>
    <row r="1541" spans="25:30" ht="18" customHeight="1">
      <c r="Y1541" s="19"/>
      <c r="Z1541" s="19"/>
      <c r="AD1541" s="19"/>
    </row>
    <row r="1542" spans="25:30" ht="18" customHeight="1">
      <c r="Y1542" s="19"/>
      <c r="Z1542" s="19"/>
      <c r="AD1542" s="19"/>
    </row>
    <row r="1543" spans="25:30" ht="18" customHeight="1">
      <c r="Y1543" s="19"/>
      <c r="Z1543" s="19"/>
      <c r="AD1543" s="19"/>
    </row>
    <row r="1544" spans="25:30" ht="18" customHeight="1">
      <c r="Y1544" s="19"/>
      <c r="Z1544" s="19"/>
      <c r="AD1544" s="19"/>
    </row>
    <row r="1545" spans="25:30" ht="18" customHeight="1">
      <c r="Y1545" s="19"/>
      <c r="Z1545" s="19"/>
      <c r="AD1545" s="19"/>
    </row>
    <row r="1546" spans="25:30" ht="18" customHeight="1">
      <c r="Y1546" s="19"/>
      <c r="Z1546" s="19"/>
      <c r="AD1546" s="19"/>
    </row>
    <row r="1547" spans="25:30" ht="18" customHeight="1">
      <c r="Y1547" s="19"/>
      <c r="Z1547" s="19"/>
      <c r="AD1547" s="19"/>
    </row>
    <row r="1548" spans="25:30" ht="18" customHeight="1">
      <c r="Y1548" s="19"/>
      <c r="Z1548" s="19"/>
      <c r="AD1548" s="19"/>
    </row>
    <row r="1549" spans="25:30" ht="18" customHeight="1">
      <c r="Y1549" s="19"/>
      <c r="Z1549" s="19"/>
      <c r="AD1549" s="19"/>
    </row>
    <row r="1550" spans="25:30" ht="18" customHeight="1">
      <c r="Y1550" s="19"/>
      <c r="Z1550" s="19"/>
      <c r="AD1550" s="19"/>
    </row>
    <row r="1551" spans="25:30" ht="18" customHeight="1">
      <c r="Y1551" s="19"/>
      <c r="Z1551" s="19"/>
      <c r="AD1551" s="19"/>
    </row>
    <row r="1552" spans="25:30" ht="18" customHeight="1">
      <c r="Y1552" s="19"/>
      <c r="Z1552" s="19"/>
      <c r="AD1552" s="19"/>
    </row>
    <row r="1553" spans="25:30" ht="18" customHeight="1">
      <c r="Y1553" s="19"/>
      <c r="Z1553" s="19"/>
      <c r="AD1553" s="19"/>
    </row>
    <row r="1554" spans="25:30" ht="18" customHeight="1">
      <c r="Y1554" s="19"/>
      <c r="Z1554" s="19"/>
      <c r="AD1554" s="19"/>
    </row>
    <row r="1555" spans="25:30" ht="18" customHeight="1">
      <c r="Y1555" s="19"/>
      <c r="Z1555" s="19"/>
      <c r="AD1555" s="19"/>
    </row>
    <row r="1556" spans="25:30" ht="18" customHeight="1">
      <c r="Y1556" s="19"/>
      <c r="Z1556" s="19"/>
      <c r="AD1556" s="19"/>
    </row>
    <row r="1557" spans="25:30" ht="18" customHeight="1">
      <c r="Y1557" s="19"/>
      <c r="Z1557" s="19"/>
      <c r="AD1557" s="19"/>
    </row>
    <row r="1558" spans="25:30" ht="18" customHeight="1">
      <c r="Y1558" s="19"/>
      <c r="Z1558" s="19"/>
      <c r="AD1558" s="19"/>
    </row>
    <row r="1559" spans="25:30" ht="18" customHeight="1">
      <c r="Y1559" s="19"/>
      <c r="Z1559" s="19"/>
      <c r="AD1559" s="19"/>
    </row>
    <row r="1560" spans="25:30" ht="18" customHeight="1">
      <c r="Y1560" s="19"/>
      <c r="Z1560" s="19"/>
      <c r="AD1560" s="19"/>
    </row>
    <row r="1561" spans="25:30" ht="18" customHeight="1">
      <c r="Y1561" s="19"/>
      <c r="Z1561" s="19"/>
      <c r="AD1561" s="19"/>
    </row>
    <row r="1562" spans="25:30" ht="18" customHeight="1">
      <c r="Y1562" s="19"/>
      <c r="Z1562" s="19"/>
      <c r="AD1562" s="19"/>
    </row>
    <row r="1563" spans="25:30" ht="18" customHeight="1">
      <c r="Y1563" s="19"/>
      <c r="Z1563" s="19"/>
      <c r="AD1563" s="19"/>
    </row>
    <row r="1564" spans="25:30" ht="18" customHeight="1">
      <c r="Y1564" s="19"/>
      <c r="Z1564" s="19"/>
      <c r="AD1564" s="19"/>
    </row>
    <row r="1565" spans="25:30" ht="18" customHeight="1">
      <c r="Y1565" s="19"/>
      <c r="Z1565" s="19"/>
      <c r="AD1565" s="19"/>
    </row>
    <row r="1566" spans="25:30" ht="18" customHeight="1">
      <c r="Y1566" s="19"/>
      <c r="Z1566" s="19"/>
      <c r="AD1566" s="19"/>
    </row>
    <row r="1567" spans="25:30" ht="18" customHeight="1">
      <c r="Y1567" s="19"/>
      <c r="Z1567" s="19"/>
      <c r="AD1567" s="19"/>
    </row>
    <row r="1568" spans="25:30" ht="18" customHeight="1">
      <c r="Y1568" s="19"/>
      <c r="Z1568" s="19"/>
      <c r="AD1568" s="19"/>
    </row>
    <row r="1569" spans="25:30" ht="18" customHeight="1">
      <c r="Y1569" s="19"/>
      <c r="Z1569" s="19"/>
      <c r="AD1569" s="19"/>
    </row>
    <row r="1570" spans="25:30" ht="18" customHeight="1">
      <c r="Y1570" s="19"/>
      <c r="Z1570" s="19"/>
      <c r="AD1570" s="19"/>
    </row>
    <row r="1571" spans="25:30" ht="18" customHeight="1">
      <c r="Y1571" s="19"/>
      <c r="Z1571" s="19"/>
      <c r="AD1571" s="19"/>
    </row>
    <row r="1572" spans="25:30" ht="18" customHeight="1">
      <c r="Y1572" s="19"/>
      <c r="Z1572" s="19"/>
      <c r="AD1572" s="19"/>
    </row>
    <row r="1573" spans="25:30" ht="18" customHeight="1">
      <c r="Y1573" s="19"/>
      <c r="Z1573" s="19"/>
      <c r="AD1573" s="19"/>
    </row>
    <row r="1574" spans="25:30" ht="18" customHeight="1">
      <c r="Y1574" s="19"/>
      <c r="Z1574" s="19"/>
      <c r="AD1574" s="19"/>
    </row>
    <row r="1575" spans="25:30" ht="18" customHeight="1">
      <c r="Y1575" s="19"/>
      <c r="Z1575" s="19"/>
      <c r="AD1575" s="19"/>
    </row>
    <row r="1576" spans="25:30" ht="18" customHeight="1">
      <c r="Y1576" s="19"/>
      <c r="Z1576" s="19"/>
      <c r="AD1576" s="19"/>
    </row>
    <row r="1577" spans="25:30" ht="18" customHeight="1">
      <c r="Y1577" s="19"/>
      <c r="Z1577" s="19"/>
      <c r="AD1577" s="19"/>
    </row>
    <row r="1578" spans="25:30" ht="18" customHeight="1">
      <c r="Y1578" s="19"/>
      <c r="Z1578" s="19"/>
      <c r="AD1578" s="19"/>
    </row>
    <row r="1579" spans="25:30" ht="18" customHeight="1">
      <c r="Y1579" s="19"/>
      <c r="Z1579" s="19"/>
      <c r="AD1579" s="19"/>
    </row>
    <row r="1580" spans="25:30" ht="18" customHeight="1">
      <c r="Y1580" s="19"/>
      <c r="Z1580" s="19"/>
      <c r="AD1580" s="19"/>
    </row>
    <row r="1581" spans="25:30" ht="18" customHeight="1">
      <c r="Y1581" s="19"/>
      <c r="Z1581" s="19"/>
      <c r="AD1581" s="19"/>
    </row>
    <row r="1582" spans="25:30" ht="18" customHeight="1">
      <c r="Y1582" s="19"/>
      <c r="Z1582" s="19"/>
      <c r="AD1582" s="19"/>
    </row>
    <row r="1583" spans="25:30" ht="18" customHeight="1">
      <c r="Y1583" s="19"/>
      <c r="Z1583" s="19"/>
      <c r="AD1583" s="19"/>
    </row>
    <row r="1584" spans="25:30" ht="18" customHeight="1">
      <c r="Y1584" s="19"/>
      <c r="Z1584" s="19"/>
      <c r="AD1584" s="19"/>
    </row>
    <row r="1585" spans="25:30" ht="18" customHeight="1">
      <c r="Y1585" s="19"/>
      <c r="Z1585" s="19"/>
      <c r="AD1585" s="19"/>
    </row>
    <row r="1586" spans="25:30" ht="18" customHeight="1">
      <c r="Y1586" s="19"/>
      <c r="Z1586" s="19"/>
      <c r="AD1586" s="19"/>
    </row>
    <row r="1587" spans="25:30" ht="18" customHeight="1">
      <c r="Y1587" s="19"/>
      <c r="Z1587" s="19"/>
      <c r="AD1587" s="19"/>
    </row>
    <row r="1588" spans="25:30" ht="18" customHeight="1">
      <c r="Y1588" s="19"/>
      <c r="Z1588" s="19"/>
      <c r="AD1588" s="19"/>
    </row>
    <row r="1589" spans="25:30" ht="18" customHeight="1">
      <c r="Y1589" s="19"/>
      <c r="Z1589" s="19"/>
      <c r="AD1589" s="19"/>
    </row>
    <row r="1590" spans="25:30" ht="18" customHeight="1">
      <c r="Y1590" s="19"/>
      <c r="Z1590" s="19"/>
      <c r="AD1590" s="19"/>
    </row>
    <row r="1591" spans="25:30" ht="18" customHeight="1">
      <c r="Y1591" s="19"/>
      <c r="Z1591" s="19"/>
      <c r="AD1591" s="19"/>
    </row>
    <row r="1592" spans="25:30" ht="18" customHeight="1">
      <c r="Y1592" s="19"/>
      <c r="Z1592" s="19"/>
      <c r="AD1592" s="19"/>
    </row>
    <row r="1593" spans="25:30" ht="18" customHeight="1">
      <c r="Y1593" s="19"/>
      <c r="Z1593" s="19"/>
      <c r="AD1593" s="19"/>
    </row>
    <row r="1594" spans="25:30" ht="18" customHeight="1">
      <c r="Y1594" s="19"/>
      <c r="Z1594" s="19"/>
      <c r="AD1594" s="19"/>
    </row>
    <row r="1595" spans="25:30" ht="18" customHeight="1">
      <c r="Y1595" s="19"/>
      <c r="Z1595" s="19"/>
      <c r="AD1595" s="19"/>
    </row>
    <row r="1596" spans="25:30" ht="18" customHeight="1">
      <c r="Y1596" s="19"/>
      <c r="Z1596" s="19"/>
      <c r="AD1596" s="19"/>
    </row>
    <row r="1597" spans="25:30" ht="18" customHeight="1">
      <c r="Y1597" s="19"/>
      <c r="Z1597" s="19"/>
      <c r="AD1597" s="19"/>
    </row>
    <row r="1598" spans="25:30" ht="18" customHeight="1">
      <c r="Y1598" s="19"/>
      <c r="Z1598" s="19"/>
      <c r="AD1598" s="19"/>
    </row>
    <row r="1599" spans="25:30" ht="18" customHeight="1">
      <c r="Y1599" s="19"/>
      <c r="Z1599" s="19"/>
      <c r="AD1599" s="19"/>
    </row>
    <row r="1600" spans="25:30" ht="18" customHeight="1">
      <c r="Y1600" s="19"/>
      <c r="Z1600" s="19"/>
      <c r="AD1600" s="19"/>
    </row>
    <row r="1601" spans="25:30" ht="18" customHeight="1">
      <c r="Y1601" s="19"/>
      <c r="Z1601" s="19"/>
      <c r="AD1601" s="19"/>
    </row>
    <row r="1602" spans="25:30" ht="18" customHeight="1">
      <c r="Y1602" s="19"/>
      <c r="Z1602" s="19"/>
      <c r="AD1602" s="19"/>
    </row>
    <row r="1603" spans="25:30" ht="18" customHeight="1">
      <c r="Y1603" s="19"/>
      <c r="Z1603" s="19"/>
      <c r="AD1603" s="19"/>
    </row>
    <row r="1604" spans="25:30" ht="18" customHeight="1">
      <c r="Y1604" s="19"/>
      <c r="Z1604" s="19"/>
      <c r="AD1604" s="19"/>
    </row>
    <row r="1605" spans="25:30" ht="18" customHeight="1">
      <c r="Y1605" s="19"/>
      <c r="Z1605" s="19"/>
      <c r="AD1605" s="19"/>
    </row>
    <row r="1606" spans="25:30" ht="18" customHeight="1">
      <c r="Y1606" s="19"/>
      <c r="Z1606" s="19"/>
      <c r="AD1606" s="19"/>
    </row>
    <row r="1607" spans="25:30" ht="18" customHeight="1">
      <c r="Y1607" s="19"/>
      <c r="Z1607" s="19"/>
      <c r="AD1607" s="19"/>
    </row>
    <row r="1608" spans="25:30" ht="18" customHeight="1">
      <c r="Y1608" s="19"/>
      <c r="Z1608" s="19"/>
      <c r="AD1608" s="19"/>
    </row>
    <row r="1609" spans="25:30" ht="18" customHeight="1">
      <c r="Y1609" s="19"/>
      <c r="Z1609" s="19"/>
      <c r="AD1609" s="19"/>
    </row>
    <row r="1610" spans="25:30" ht="18" customHeight="1">
      <c r="Y1610" s="19"/>
      <c r="Z1610" s="19"/>
      <c r="AD1610" s="19"/>
    </row>
    <row r="1611" spans="25:30" ht="18" customHeight="1">
      <c r="Y1611" s="19"/>
      <c r="Z1611" s="19"/>
      <c r="AD1611" s="19"/>
    </row>
    <row r="1612" spans="25:30" ht="18" customHeight="1">
      <c r="Y1612" s="19"/>
      <c r="Z1612" s="19"/>
      <c r="AD1612" s="19"/>
    </row>
    <row r="1613" spans="25:30" ht="18" customHeight="1">
      <c r="Y1613" s="19"/>
      <c r="Z1613" s="19"/>
      <c r="AD1613" s="19"/>
    </row>
    <row r="1614" spans="25:30" ht="18" customHeight="1">
      <c r="Y1614" s="19"/>
      <c r="Z1614" s="19"/>
      <c r="AD1614" s="19"/>
    </row>
    <row r="1615" spans="25:30" ht="18" customHeight="1">
      <c r="Y1615" s="19"/>
      <c r="Z1615" s="19"/>
      <c r="AD1615" s="19"/>
    </row>
    <row r="1616" spans="25:30" ht="18" customHeight="1">
      <c r="Y1616" s="19"/>
      <c r="Z1616" s="19"/>
      <c r="AD1616" s="19"/>
    </row>
    <row r="1617" spans="25:30" ht="18" customHeight="1">
      <c r="Y1617" s="19"/>
      <c r="Z1617" s="19"/>
      <c r="AD1617" s="19"/>
    </row>
    <row r="1618" spans="25:30" ht="18" customHeight="1">
      <c r="Y1618" s="19"/>
      <c r="Z1618" s="19"/>
      <c r="AD1618" s="19"/>
    </row>
    <row r="1619" spans="25:30" ht="18" customHeight="1">
      <c r="Y1619" s="19"/>
      <c r="Z1619" s="19"/>
      <c r="AD1619" s="19"/>
    </row>
    <row r="1620" spans="25:30" ht="18" customHeight="1">
      <c r="Y1620" s="19"/>
      <c r="Z1620" s="19"/>
      <c r="AD1620" s="19"/>
    </row>
    <row r="1621" spans="25:30" ht="18" customHeight="1">
      <c r="Y1621" s="19"/>
      <c r="Z1621" s="19"/>
      <c r="AD1621" s="19"/>
    </row>
    <row r="1622" spans="25:30" ht="18" customHeight="1">
      <c r="Y1622" s="19"/>
      <c r="Z1622" s="19"/>
      <c r="AD1622" s="19"/>
    </row>
    <row r="1623" spans="25:30" ht="18" customHeight="1">
      <c r="Y1623" s="19"/>
      <c r="Z1623" s="19"/>
      <c r="AD1623" s="19"/>
    </row>
    <row r="1624" spans="25:30" ht="18" customHeight="1">
      <c r="Y1624" s="19"/>
      <c r="Z1624" s="19"/>
      <c r="AD1624" s="19"/>
    </row>
    <row r="1625" spans="25:30" ht="18" customHeight="1">
      <c r="Y1625" s="19"/>
      <c r="Z1625" s="19"/>
      <c r="AD1625" s="19"/>
    </row>
    <row r="1626" spans="25:30" ht="18" customHeight="1">
      <c r="Y1626" s="19"/>
      <c r="Z1626" s="19"/>
      <c r="AD1626" s="19"/>
    </row>
    <row r="1627" spans="25:30" ht="18" customHeight="1">
      <c r="Y1627" s="19"/>
      <c r="Z1627" s="19"/>
      <c r="AD1627" s="19"/>
    </row>
    <row r="1628" spans="25:30" ht="18" customHeight="1">
      <c r="Y1628" s="19"/>
      <c r="Z1628" s="19"/>
      <c r="AD1628" s="19"/>
    </row>
    <row r="1629" spans="25:30" ht="18" customHeight="1">
      <c r="Y1629" s="19"/>
      <c r="Z1629" s="19"/>
      <c r="AD1629" s="19"/>
    </row>
    <row r="1630" spans="25:30" ht="18" customHeight="1">
      <c r="Y1630" s="19"/>
      <c r="Z1630" s="19"/>
      <c r="AD1630" s="19"/>
    </row>
    <row r="1631" spans="25:30" ht="18" customHeight="1">
      <c r="Y1631" s="19"/>
      <c r="Z1631" s="19"/>
      <c r="AD1631" s="19"/>
    </row>
    <row r="1632" spans="25:30" ht="18" customHeight="1">
      <c r="Y1632" s="19"/>
      <c r="Z1632" s="19"/>
      <c r="AD1632" s="19"/>
    </row>
    <row r="1633" spans="25:30" ht="18" customHeight="1">
      <c r="Y1633" s="19"/>
      <c r="Z1633" s="19"/>
      <c r="AD1633" s="19"/>
    </row>
    <row r="1634" spans="25:30" ht="18" customHeight="1">
      <c r="Y1634" s="19"/>
      <c r="Z1634" s="19"/>
      <c r="AD1634" s="19"/>
    </row>
    <row r="1635" spans="25:30" ht="18" customHeight="1">
      <c r="Y1635" s="19"/>
      <c r="Z1635" s="19"/>
      <c r="AD1635" s="19"/>
    </row>
    <row r="1636" spans="25:30" ht="18" customHeight="1">
      <c r="Y1636" s="19"/>
      <c r="Z1636" s="19"/>
      <c r="AD1636" s="19"/>
    </row>
    <row r="1637" spans="25:30" ht="18" customHeight="1">
      <c r="Y1637" s="19"/>
      <c r="Z1637" s="19"/>
      <c r="AD1637" s="19"/>
    </row>
    <row r="1638" spans="25:30" ht="18" customHeight="1">
      <c r="Y1638" s="19"/>
      <c r="Z1638" s="19"/>
      <c r="AD1638" s="19"/>
    </row>
    <row r="1639" spans="25:30" ht="18" customHeight="1">
      <c r="Y1639" s="19"/>
      <c r="Z1639" s="19"/>
      <c r="AD1639" s="19"/>
    </row>
    <row r="1640" spans="25:30" ht="18" customHeight="1">
      <c r="Y1640" s="19"/>
      <c r="Z1640" s="19"/>
      <c r="AD1640" s="19"/>
    </row>
    <row r="1641" spans="25:30" ht="18" customHeight="1">
      <c r="Y1641" s="19"/>
      <c r="Z1641" s="19"/>
      <c r="AD1641" s="19"/>
    </row>
    <row r="1642" spans="25:30" ht="18" customHeight="1">
      <c r="Y1642" s="19"/>
      <c r="Z1642" s="19"/>
      <c r="AD1642" s="19"/>
    </row>
    <row r="1643" spans="25:30" ht="18" customHeight="1">
      <c r="Y1643" s="19"/>
      <c r="Z1643" s="19"/>
      <c r="AD1643" s="19"/>
    </row>
    <row r="1644" spans="25:30" ht="18" customHeight="1">
      <c r="Y1644" s="19"/>
      <c r="Z1644" s="19"/>
      <c r="AD1644" s="19"/>
    </row>
    <row r="1645" spans="25:30" ht="18" customHeight="1">
      <c r="Y1645" s="19"/>
      <c r="Z1645" s="19"/>
      <c r="AD1645" s="19"/>
    </row>
    <row r="1646" spans="25:30" ht="18" customHeight="1">
      <c r="Y1646" s="19"/>
      <c r="Z1646" s="19"/>
      <c r="AD1646" s="19"/>
    </row>
    <row r="1647" spans="25:30" ht="18" customHeight="1">
      <c r="Y1647" s="19"/>
      <c r="Z1647" s="19"/>
      <c r="AD1647" s="19"/>
    </row>
    <row r="1648" spans="25:30" ht="18" customHeight="1">
      <c r="Y1648" s="19"/>
      <c r="Z1648" s="19"/>
      <c r="AD1648" s="19"/>
    </row>
    <row r="1649" spans="25:30" ht="18" customHeight="1">
      <c r="Y1649" s="19"/>
      <c r="Z1649" s="19"/>
      <c r="AD1649" s="19"/>
    </row>
    <row r="1650" spans="25:30" ht="18" customHeight="1">
      <c r="Y1650" s="19"/>
      <c r="Z1650" s="19"/>
      <c r="AD1650" s="19"/>
    </row>
    <row r="1651" spans="25:30" ht="18" customHeight="1">
      <c r="Y1651" s="19"/>
      <c r="Z1651" s="19"/>
      <c r="AD1651" s="19"/>
    </row>
    <row r="1652" spans="25:30" ht="18" customHeight="1">
      <c r="Y1652" s="19"/>
      <c r="Z1652" s="19"/>
      <c r="AD1652" s="19"/>
    </row>
    <row r="1653" spans="25:30" ht="18" customHeight="1">
      <c r="Y1653" s="19"/>
      <c r="Z1653" s="19"/>
      <c r="AD1653" s="19"/>
    </row>
    <row r="1654" spans="25:30" ht="18" customHeight="1">
      <c r="Y1654" s="19"/>
      <c r="Z1654" s="19"/>
      <c r="AD1654" s="19"/>
    </row>
    <row r="1655" spans="25:30" ht="18" customHeight="1">
      <c r="Y1655" s="19"/>
      <c r="Z1655" s="19"/>
      <c r="AD1655" s="19"/>
    </row>
    <row r="1656" spans="25:30" ht="18" customHeight="1">
      <c r="Y1656" s="19"/>
      <c r="Z1656" s="19"/>
      <c r="AD1656" s="19"/>
    </row>
    <row r="1657" spans="25:30" ht="18" customHeight="1">
      <c r="Y1657" s="19"/>
      <c r="Z1657" s="19"/>
      <c r="AD1657" s="19"/>
    </row>
    <row r="1658" spans="25:30" ht="18" customHeight="1">
      <c r="Y1658" s="19"/>
      <c r="Z1658" s="19"/>
      <c r="AD1658" s="19"/>
    </row>
    <row r="1659" spans="25:30" ht="18" customHeight="1">
      <c r="Y1659" s="19"/>
      <c r="Z1659" s="19"/>
      <c r="AD1659" s="19"/>
    </row>
    <row r="1660" spans="25:30" ht="18" customHeight="1">
      <c r="Y1660" s="19"/>
      <c r="Z1660" s="19"/>
      <c r="AD1660" s="19"/>
    </row>
    <row r="1661" spans="25:30" ht="18" customHeight="1">
      <c r="Y1661" s="19"/>
      <c r="Z1661" s="19"/>
      <c r="AD1661" s="19"/>
    </row>
    <row r="1662" spans="25:30" ht="18" customHeight="1">
      <c r="Y1662" s="19"/>
      <c r="Z1662" s="19"/>
      <c r="AD1662" s="19"/>
    </row>
    <row r="1663" spans="25:30" ht="18" customHeight="1">
      <c r="Y1663" s="19"/>
      <c r="Z1663" s="19"/>
      <c r="AD1663" s="19"/>
    </row>
    <row r="1664" spans="25:30" ht="18" customHeight="1">
      <c r="Y1664" s="19"/>
      <c r="Z1664" s="19"/>
      <c r="AD1664" s="19"/>
    </row>
    <row r="1665" spans="25:30" ht="18" customHeight="1">
      <c r="Y1665" s="19"/>
      <c r="Z1665" s="19"/>
      <c r="AD1665" s="19"/>
    </row>
    <row r="1666" spans="25:30" ht="18" customHeight="1">
      <c r="Y1666" s="19"/>
      <c r="Z1666" s="19"/>
      <c r="AD1666" s="19"/>
    </row>
    <row r="1667" spans="25:30" ht="18" customHeight="1">
      <c r="Y1667" s="19"/>
      <c r="Z1667" s="19"/>
      <c r="AD1667" s="19"/>
    </row>
    <row r="1668" spans="25:30" ht="18" customHeight="1">
      <c r="Y1668" s="19"/>
      <c r="Z1668" s="19"/>
      <c r="AD1668" s="19"/>
    </row>
    <row r="1669" spans="25:30" ht="18" customHeight="1">
      <c r="Y1669" s="19"/>
      <c r="Z1669" s="19"/>
      <c r="AD1669" s="19"/>
    </row>
    <row r="1670" spans="25:30" ht="18" customHeight="1">
      <c r="Y1670" s="19"/>
      <c r="Z1670" s="19"/>
      <c r="AD1670" s="19"/>
    </row>
    <row r="1671" spans="25:30" ht="18" customHeight="1">
      <c r="Y1671" s="19"/>
      <c r="Z1671" s="19"/>
      <c r="AD1671" s="19"/>
    </row>
    <row r="1672" spans="25:30" ht="18" customHeight="1">
      <c r="Y1672" s="19"/>
      <c r="Z1672" s="19"/>
      <c r="AD1672" s="19"/>
    </row>
    <row r="1673" spans="25:30" ht="18" customHeight="1">
      <c r="Y1673" s="19"/>
      <c r="Z1673" s="19"/>
      <c r="AD1673" s="19"/>
    </row>
    <row r="1674" spans="25:30" ht="18" customHeight="1">
      <c r="Y1674" s="19"/>
      <c r="Z1674" s="19"/>
      <c r="AD1674" s="19"/>
    </row>
    <row r="1675" spans="25:30" ht="18" customHeight="1">
      <c r="Y1675" s="19"/>
      <c r="Z1675" s="19"/>
      <c r="AD1675" s="19"/>
    </row>
    <row r="1676" spans="25:30" ht="18" customHeight="1">
      <c r="Y1676" s="19"/>
      <c r="Z1676" s="19"/>
      <c r="AD1676" s="19"/>
    </row>
    <row r="1677" spans="25:30" ht="18" customHeight="1">
      <c r="Y1677" s="19"/>
      <c r="Z1677" s="19"/>
      <c r="AD1677" s="19"/>
    </row>
    <row r="1678" spans="25:30" ht="18" customHeight="1">
      <c r="Y1678" s="19"/>
      <c r="Z1678" s="19"/>
      <c r="AD1678" s="19"/>
    </row>
    <row r="1679" spans="25:30" ht="18" customHeight="1">
      <c r="Y1679" s="19"/>
      <c r="Z1679" s="19"/>
      <c r="AD1679" s="19"/>
    </row>
    <row r="1680" spans="25:30" ht="18" customHeight="1">
      <c r="Y1680" s="19"/>
      <c r="Z1680" s="19"/>
      <c r="AD1680" s="19"/>
    </row>
    <row r="1681" spans="25:30" ht="18" customHeight="1">
      <c r="Y1681" s="19"/>
      <c r="Z1681" s="19"/>
      <c r="AD1681" s="19"/>
    </row>
    <row r="1682" spans="25:30" ht="18" customHeight="1">
      <c r="Y1682" s="19"/>
      <c r="Z1682" s="19"/>
      <c r="AD1682" s="19"/>
    </row>
    <row r="1683" spans="25:30" ht="18" customHeight="1">
      <c r="Y1683" s="19"/>
      <c r="Z1683" s="19"/>
      <c r="AD1683" s="19"/>
    </row>
    <row r="1684" spans="25:30" ht="18" customHeight="1">
      <c r="Y1684" s="19"/>
      <c r="Z1684" s="19"/>
      <c r="AD1684" s="19"/>
    </row>
    <row r="1685" spans="25:30" ht="18" customHeight="1">
      <c r="Y1685" s="19"/>
      <c r="Z1685" s="19"/>
      <c r="AD1685" s="19"/>
    </row>
    <row r="1686" spans="25:30" ht="18" customHeight="1">
      <c r="Y1686" s="19"/>
      <c r="Z1686" s="19"/>
      <c r="AD1686" s="19"/>
    </row>
    <row r="1687" spans="25:30" ht="18" customHeight="1">
      <c r="Y1687" s="19"/>
      <c r="Z1687" s="19"/>
      <c r="AD1687" s="19"/>
    </row>
    <row r="1688" spans="25:30" ht="18" customHeight="1">
      <c r="Y1688" s="19"/>
      <c r="Z1688" s="19"/>
      <c r="AD1688" s="19"/>
    </row>
    <row r="1689" spans="25:30" ht="18" customHeight="1">
      <c r="Y1689" s="19"/>
      <c r="Z1689" s="19"/>
      <c r="AD1689" s="19"/>
    </row>
    <row r="1690" spans="25:30" ht="18" customHeight="1">
      <c r="Y1690" s="19"/>
      <c r="Z1690" s="19"/>
      <c r="AD1690" s="19"/>
    </row>
    <row r="1691" spans="25:30" ht="18" customHeight="1">
      <c r="Y1691" s="19"/>
      <c r="Z1691" s="19"/>
      <c r="AD1691" s="19"/>
    </row>
    <row r="1692" spans="25:30" ht="18" customHeight="1">
      <c r="Y1692" s="19"/>
      <c r="Z1692" s="19"/>
      <c r="AD1692" s="19"/>
    </row>
    <row r="1693" spans="25:30" ht="18" customHeight="1">
      <c r="Y1693" s="19"/>
      <c r="Z1693" s="19"/>
      <c r="AD1693" s="19"/>
    </row>
    <row r="1694" spans="25:30" ht="18" customHeight="1">
      <c r="Y1694" s="19"/>
      <c r="Z1694" s="19"/>
      <c r="AD1694" s="19"/>
    </row>
    <row r="1695" spans="25:30" ht="18" customHeight="1">
      <c r="Y1695" s="19"/>
      <c r="Z1695" s="19"/>
      <c r="AD1695" s="19"/>
    </row>
    <row r="1696" spans="25:30" ht="18" customHeight="1">
      <c r="Y1696" s="19"/>
      <c r="Z1696" s="19"/>
      <c r="AD1696" s="19"/>
    </row>
    <row r="1697" spans="25:30" ht="18" customHeight="1">
      <c r="Y1697" s="19"/>
      <c r="Z1697" s="19"/>
      <c r="AD1697" s="19"/>
    </row>
    <row r="1698" spans="25:30" ht="18" customHeight="1">
      <c r="Y1698" s="19"/>
      <c r="Z1698" s="19"/>
      <c r="AD1698" s="19"/>
    </row>
    <row r="1699" spans="25:30" ht="18" customHeight="1">
      <c r="Y1699" s="19"/>
      <c r="Z1699" s="19"/>
      <c r="AD1699" s="19"/>
    </row>
    <row r="1700" spans="25:30" ht="18" customHeight="1">
      <c r="Y1700" s="19"/>
      <c r="Z1700" s="19"/>
      <c r="AD1700" s="19"/>
    </row>
    <row r="1701" spans="25:30" ht="18" customHeight="1">
      <c r="Y1701" s="19"/>
      <c r="Z1701" s="19"/>
      <c r="AD1701" s="19"/>
    </row>
    <row r="1702" spans="25:30" ht="18" customHeight="1">
      <c r="Y1702" s="19"/>
      <c r="Z1702" s="19"/>
      <c r="AD1702" s="19"/>
    </row>
    <row r="1703" spans="25:30" ht="18" customHeight="1">
      <c r="Y1703" s="19"/>
      <c r="Z1703" s="19"/>
      <c r="AD1703" s="19"/>
    </row>
    <row r="1704" spans="25:30" ht="18" customHeight="1">
      <c r="Y1704" s="19"/>
      <c r="Z1704" s="19"/>
      <c r="AD1704" s="19"/>
    </row>
    <row r="1705" spans="25:30" ht="18" customHeight="1">
      <c r="Y1705" s="19"/>
      <c r="Z1705" s="19"/>
      <c r="AD1705" s="19"/>
    </row>
    <row r="1706" spans="25:30" ht="18" customHeight="1">
      <c r="Y1706" s="19"/>
      <c r="Z1706" s="19"/>
      <c r="AD1706" s="19"/>
    </row>
    <row r="1707" spans="25:30" ht="18" customHeight="1">
      <c r="Y1707" s="19"/>
      <c r="Z1707" s="19"/>
      <c r="AD1707" s="19"/>
    </row>
    <row r="1708" spans="25:30" ht="18" customHeight="1">
      <c r="Y1708" s="19"/>
      <c r="Z1708" s="19"/>
      <c r="AD1708" s="19"/>
    </row>
    <row r="1709" spans="25:30" ht="18" customHeight="1">
      <c r="Y1709" s="19"/>
      <c r="Z1709" s="19"/>
      <c r="AD1709" s="19"/>
    </row>
    <row r="1710" spans="25:30" ht="18" customHeight="1">
      <c r="Y1710" s="19"/>
      <c r="Z1710" s="19"/>
      <c r="AD1710" s="19"/>
    </row>
    <row r="1711" spans="25:30" ht="18" customHeight="1">
      <c r="Y1711" s="19"/>
      <c r="Z1711" s="19"/>
      <c r="AD1711" s="19"/>
    </row>
    <row r="1712" spans="25:30" ht="18" customHeight="1">
      <c r="Y1712" s="19"/>
      <c r="Z1712" s="19"/>
      <c r="AD1712" s="19"/>
    </row>
    <row r="1713" spans="25:30" ht="18" customHeight="1">
      <c r="Y1713" s="19"/>
      <c r="Z1713" s="19"/>
      <c r="AD1713" s="19"/>
    </row>
    <row r="1714" spans="25:30" ht="18" customHeight="1">
      <c r="Y1714" s="19"/>
      <c r="Z1714" s="19"/>
      <c r="AD1714" s="19"/>
    </row>
    <row r="1715" spans="25:30" ht="18" customHeight="1">
      <c r="Y1715" s="19"/>
      <c r="Z1715" s="19"/>
      <c r="AD1715" s="19"/>
    </row>
    <row r="1716" spans="25:30" ht="18" customHeight="1">
      <c r="Y1716" s="19"/>
      <c r="Z1716" s="19"/>
      <c r="AD1716" s="19"/>
    </row>
    <row r="1717" spans="25:30" ht="18" customHeight="1">
      <c r="Y1717" s="19"/>
      <c r="Z1717" s="19"/>
      <c r="AD1717" s="19"/>
    </row>
    <row r="1718" spans="25:30" ht="18" customHeight="1">
      <c r="Y1718" s="19"/>
      <c r="Z1718" s="19"/>
      <c r="AD1718" s="19"/>
    </row>
    <row r="1719" spans="25:30" ht="18" customHeight="1">
      <c r="Y1719" s="19"/>
      <c r="Z1719" s="19"/>
      <c r="AD1719" s="19"/>
    </row>
    <row r="1720" spans="25:30" ht="18" customHeight="1">
      <c r="Y1720" s="19"/>
      <c r="Z1720" s="19"/>
      <c r="AD1720" s="19"/>
    </row>
    <row r="1721" spans="25:30" ht="18" customHeight="1">
      <c r="Y1721" s="19"/>
      <c r="Z1721" s="19"/>
      <c r="AD1721" s="19"/>
    </row>
    <row r="1722" spans="25:30" ht="18" customHeight="1">
      <c r="Y1722" s="19"/>
      <c r="Z1722" s="19"/>
      <c r="AD1722" s="19"/>
    </row>
    <row r="1723" spans="25:30" ht="18" customHeight="1">
      <c r="Y1723" s="19"/>
      <c r="Z1723" s="19"/>
      <c r="AD1723" s="19"/>
    </row>
    <row r="1724" spans="25:30" ht="18" customHeight="1">
      <c r="Y1724" s="19"/>
      <c r="Z1724" s="19"/>
      <c r="AD1724" s="19"/>
    </row>
    <row r="1725" spans="25:30" ht="18" customHeight="1">
      <c r="Y1725" s="19"/>
      <c r="Z1725" s="19"/>
      <c r="AD1725" s="19"/>
    </row>
    <row r="1726" spans="25:30" ht="18" customHeight="1">
      <c r="Y1726" s="19"/>
      <c r="Z1726" s="19"/>
      <c r="AD1726" s="19"/>
    </row>
    <row r="1727" spans="25:30" ht="18" customHeight="1">
      <c r="Y1727" s="19"/>
      <c r="Z1727" s="19"/>
      <c r="AD1727" s="19"/>
    </row>
    <row r="1728" spans="25:30" ht="18" customHeight="1">
      <c r="Y1728" s="19"/>
      <c r="Z1728" s="19"/>
      <c r="AD1728" s="19"/>
    </row>
    <row r="1729" spans="25:30" ht="18" customHeight="1">
      <c r="Y1729" s="19"/>
      <c r="Z1729" s="19"/>
      <c r="AD1729" s="19"/>
    </row>
    <row r="1730" spans="25:30" ht="18" customHeight="1">
      <c r="Y1730" s="19"/>
      <c r="Z1730" s="19"/>
      <c r="AD1730" s="19"/>
    </row>
    <row r="1731" spans="25:30" ht="18" customHeight="1">
      <c r="Y1731" s="19"/>
      <c r="Z1731" s="19"/>
      <c r="AD1731" s="19"/>
    </row>
    <row r="1732" spans="25:30" ht="18" customHeight="1">
      <c r="Y1732" s="19"/>
      <c r="Z1732" s="19"/>
      <c r="AD1732" s="19"/>
    </row>
    <row r="1733" spans="25:30" ht="18" customHeight="1">
      <c r="Y1733" s="19"/>
      <c r="Z1733" s="19"/>
      <c r="AD1733" s="19"/>
    </row>
    <row r="1734" spans="25:30" ht="18" customHeight="1">
      <c r="Y1734" s="19"/>
      <c r="Z1734" s="19"/>
      <c r="AD1734" s="19"/>
    </row>
    <row r="1735" spans="25:30" ht="18" customHeight="1">
      <c r="Y1735" s="19"/>
      <c r="Z1735" s="19"/>
      <c r="AD1735" s="19"/>
    </row>
    <row r="1736" spans="25:30" ht="18" customHeight="1">
      <c r="Y1736" s="19"/>
      <c r="Z1736" s="19"/>
      <c r="AD1736" s="19"/>
    </row>
    <row r="1737" spans="25:30" ht="18" customHeight="1">
      <c r="Y1737" s="19"/>
      <c r="Z1737" s="19"/>
      <c r="AD1737" s="19"/>
    </row>
    <row r="1738" spans="25:30" ht="18" customHeight="1">
      <c r="Y1738" s="19"/>
      <c r="Z1738" s="19"/>
      <c r="AD1738" s="19"/>
    </row>
    <row r="1739" spans="25:30" ht="18" customHeight="1">
      <c r="Y1739" s="19"/>
      <c r="Z1739" s="19"/>
      <c r="AD1739" s="19"/>
    </row>
    <row r="1740" spans="25:30" ht="18" customHeight="1">
      <c r="Y1740" s="19"/>
      <c r="Z1740" s="19"/>
      <c r="AD1740" s="19"/>
    </row>
    <row r="1741" spans="25:30" ht="18" customHeight="1">
      <c r="Y1741" s="19"/>
      <c r="Z1741" s="19"/>
      <c r="AD1741" s="19"/>
    </row>
    <row r="1742" spans="25:30" ht="18" customHeight="1">
      <c r="Y1742" s="19"/>
      <c r="Z1742" s="19"/>
      <c r="AD1742" s="19"/>
    </row>
    <row r="1743" spans="25:30" ht="18" customHeight="1">
      <c r="Y1743" s="19"/>
      <c r="Z1743" s="19"/>
      <c r="AD1743" s="19"/>
    </row>
    <row r="1744" spans="25:30" ht="18" customHeight="1">
      <c r="Y1744" s="19"/>
      <c r="Z1744" s="19"/>
      <c r="AD1744" s="19"/>
    </row>
    <row r="1745" spans="25:30" ht="18" customHeight="1">
      <c r="Y1745" s="19"/>
      <c r="Z1745" s="19"/>
      <c r="AD1745" s="19"/>
    </row>
    <row r="1746" spans="25:30" ht="18" customHeight="1">
      <c r="Y1746" s="19"/>
      <c r="Z1746" s="19"/>
      <c r="AD1746" s="19"/>
    </row>
    <row r="1747" spans="25:30" ht="18" customHeight="1">
      <c r="Y1747" s="19"/>
      <c r="Z1747" s="19"/>
      <c r="AD1747" s="19"/>
    </row>
    <row r="1748" spans="25:30" ht="18" customHeight="1">
      <c r="Y1748" s="19"/>
      <c r="Z1748" s="19"/>
      <c r="AD1748" s="19"/>
    </row>
    <row r="1749" spans="25:30" ht="18" customHeight="1">
      <c r="Y1749" s="19"/>
      <c r="Z1749" s="19"/>
      <c r="AD1749" s="19"/>
    </row>
    <row r="1750" spans="25:30" ht="18" customHeight="1">
      <c r="Y1750" s="19"/>
      <c r="Z1750" s="19"/>
      <c r="AD1750" s="19"/>
    </row>
    <row r="1751" spans="25:30" ht="18" customHeight="1">
      <c r="Y1751" s="19"/>
      <c r="Z1751" s="19"/>
      <c r="AD1751" s="19"/>
    </row>
    <row r="1752" spans="25:30" ht="18" customHeight="1">
      <c r="Y1752" s="19"/>
      <c r="Z1752" s="19"/>
      <c r="AD1752" s="19"/>
    </row>
    <row r="1753" spans="25:30" ht="18" customHeight="1">
      <c r="Y1753" s="19"/>
      <c r="Z1753" s="19"/>
      <c r="AD1753" s="19"/>
    </row>
    <row r="1754" spans="25:30" ht="18" customHeight="1">
      <c r="Y1754" s="19"/>
      <c r="Z1754" s="19"/>
      <c r="AD1754" s="19"/>
    </row>
    <row r="1755" spans="25:30" ht="18" customHeight="1">
      <c r="Y1755" s="19"/>
      <c r="Z1755" s="19"/>
      <c r="AD1755" s="19"/>
    </row>
    <row r="1756" spans="25:30" ht="18" customHeight="1">
      <c r="Y1756" s="19"/>
      <c r="Z1756" s="19"/>
      <c r="AD1756" s="19"/>
    </row>
    <row r="1757" spans="25:30" ht="18" customHeight="1">
      <c r="Y1757" s="19"/>
      <c r="Z1757" s="19"/>
      <c r="AD1757" s="19"/>
    </row>
    <row r="1758" spans="25:30" ht="18" customHeight="1">
      <c r="Y1758" s="19"/>
      <c r="Z1758" s="19"/>
      <c r="AD1758" s="19"/>
    </row>
    <row r="1759" spans="25:30" ht="18" customHeight="1">
      <c r="Y1759" s="19"/>
      <c r="Z1759" s="19"/>
      <c r="AD1759" s="19"/>
    </row>
    <row r="1760" spans="25:30" ht="18" customHeight="1">
      <c r="Y1760" s="19"/>
      <c r="Z1760" s="19"/>
      <c r="AD1760" s="19"/>
    </row>
    <row r="1761" spans="25:30" ht="18" customHeight="1">
      <c r="Y1761" s="19"/>
      <c r="Z1761" s="19"/>
      <c r="AD1761" s="19"/>
    </row>
    <row r="1762" spans="25:30" ht="18" customHeight="1">
      <c r="Y1762" s="19"/>
      <c r="Z1762" s="19"/>
      <c r="AD1762" s="19"/>
    </row>
    <row r="1763" spans="25:30" ht="18" customHeight="1">
      <c r="Y1763" s="19"/>
      <c r="Z1763" s="19"/>
      <c r="AD1763" s="19"/>
    </row>
    <row r="1764" spans="25:30" ht="18" customHeight="1">
      <c r="Y1764" s="19"/>
      <c r="Z1764" s="19"/>
      <c r="AD1764" s="19"/>
    </row>
    <row r="1765" spans="25:30" ht="18" customHeight="1">
      <c r="Y1765" s="19"/>
      <c r="Z1765" s="19"/>
      <c r="AD1765" s="19"/>
    </row>
    <row r="1766" spans="25:30" ht="18" customHeight="1">
      <c r="Y1766" s="19"/>
      <c r="Z1766" s="19"/>
      <c r="AD1766" s="19"/>
    </row>
    <row r="1767" spans="25:30" ht="18" customHeight="1">
      <c r="Y1767" s="19"/>
      <c r="Z1767" s="19"/>
      <c r="AD1767" s="19"/>
    </row>
    <row r="1768" spans="25:30" ht="18" customHeight="1">
      <c r="Y1768" s="19"/>
      <c r="Z1768" s="19"/>
      <c r="AD1768" s="19"/>
    </row>
    <row r="1769" spans="25:30" ht="18" customHeight="1">
      <c r="Y1769" s="19"/>
      <c r="Z1769" s="19"/>
      <c r="AD1769" s="19"/>
    </row>
    <row r="1770" spans="25:30" ht="18" customHeight="1">
      <c r="Y1770" s="19"/>
      <c r="Z1770" s="19"/>
      <c r="AD1770" s="19"/>
    </row>
    <row r="1771" spans="25:30" ht="18" customHeight="1">
      <c r="Y1771" s="19"/>
      <c r="Z1771" s="19"/>
      <c r="AD1771" s="19"/>
    </row>
    <row r="1772" spans="25:30" ht="18" customHeight="1">
      <c r="Y1772" s="19"/>
      <c r="Z1772" s="19"/>
      <c r="AD1772" s="19"/>
    </row>
    <row r="1773" spans="25:30" ht="18" customHeight="1">
      <c r="Y1773" s="19"/>
      <c r="Z1773" s="19"/>
      <c r="AD1773" s="19"/>
    </row>
    <row r="1774" spans="25:30" ht="18" customHeight="1">
      <c r="Y1774" s="19"/>
      <c r="Z1774" s="19"/>
      <c r="AD1774" s="19"/>
    </row>
    <row r="1775" spans="25:30" ht="18" customHeight="1">
      <c r="Y1775" s="19"/>
      <c r="Z1775" s="19"/>
      <c r="AD1775" s="19"/>
    </row>
    <row r="1776" spans="25:30" ht="18" customHeight="1">
      <c r="Y1776" s="19"/>
      <c r="Z1776" s="19"/>
      <c r="AD1776" s="19"/>
    </row>
    <row r="1777" spans="25:30" ht="18" customHeight="1">
      <c r="Y1777" s="19"/>
      <c r="Z1777" s="19"/>
      <c r="AD1777" s="19"/>
    </row>
    <row r="1778" spans="25:30" ht="18" customHeight="1">
      <c r="Y1778" s="19"/>
      <c r="Z1778" s="19"/>
      <c r="AD1778" s="19"/>
    </row>
    <row r="1779" spans="25:30" ht="18" customHeight="1">
      <c r="Y1779" s="19"/>
      <c r="Z1779" s="19"/>
      <c r="AD1779" s="19"/>
    </row>
    <row r="1780" spans="25:30" ht="18" customHeight="1">
      <c r="Y1780" s="19"/>
      <c r="Z1780" s="19"/>
      <c r="AD1780" s="19"/>
    </row>
    <row r="1781" spans="25:30" ht="18" customHeight="1">
      <c r="Y1781" s="19"/>
      <c r="Z1781" s="19"/>
      <c r="AD1781" s="19"/>
    </row>
    <row r="1782" spans="25:30" ht="18" customHeight="1">
      <c r="Y1782" s="19"/>
      <c r="Z1782" s="19"/>
      <c r="AD1782" s="19"/>
    </row>
    <row r="1783" spans="25:30" ht="18" customHeight="1">
      <c r="Y1783" s="19"/>
      <c r="Z1783" s="19"/>
      <c r="AD1783" s="19"/>
    </row>
    <row r="1784" spans="25:30" ht="18" customHeight="1">
      <c r="Y1784" s="19"/>
      <c r="Z1784" s="19"/>
      <c r="AD1784" s="19"/>
    </row>
    <row r="1785" spans="25:30" ht="18" customHeight="1">
      <c r="Y1785" s="19"/>
      <c r="Z1785" s="19"/>
      <c r="AD1785" s="19"/>
    </row>
    <row r="1786" spans="25:30" ht="18" customHeight="1">
      <c r="Y1786" s="19"/>
      <c r="Z1786" s="19"/>
      <c r="AD1786" s="19"/>
    </row>
    <row r="1787" spans="25:30" ht="18" customHeight="1">
      <c r="Y1787" s="19"/>
      <c r="Z1787" s="19"/>
      <c r="AD1787" s="19"/>
    </row>
    <row r="1788" spans="25:30" ht="18" customHeight="1">
      <c r="Y1788" s="19"/>
      <c r="Z1788" s="19"/>
      <c r="AD1788" s="19"/>
    </row>
    <row r="1789" spans="25:30" ht="18" customHeight="1">
      <c r="Y1789" s="19"/>
      <c r="Z1789" s="19"/>
      <c r="AD1789" s="19"/>
    </row>
    <row r="1790" spans="25:30" ht="18" customHeight="1">
      <c r="Y1790" s="19"/>
      <c r="Z1790" s="19"/>
      <c r="AD1790" s="19"/>
    </row>
    <row r="1791" spans="25:30" ht="18" customHeight="1">
      <c r="Y1791" s="19"/>
      <c r="Z1791" s="19"/>
      <c r="AD1791" s="19"/>
    </row>
    <row r="1792" spans="25:30" ht="18" customHeight="1">
      <c r="Y1792" s="19"/>
      <c r="Z1792" s="19"/>
      <c r="AD1792" s="19"/>
    </row>
    <row r="1793" spans="25:30" ht="18" customHeight="1">
      <c r="Y1793" s="19"/>
      <c r="Z1793" s="19"/>
      <c r="AD1793" s="19"/>
    </row>
    <row r="1794" spans="25:30" ht="18" customHeight="1">
      <c r="Y1794" s="19"/>
      <c r="Z1794" s="19"/>
      <c r="AD1794" s="19"/>
    </row>
    <row r="1795" spans="25:30" ht="18" customHeight="1">
      <c r="Y1795" s="19"/>
      <c r="Z1795" s="19"/>
      <c r="AD1795" s="19"/>
    </row>
    <row r="1796" spans="25:30" ht="18" customHeight="1">
      <c r="Y1796" s="19"/>
      <c r="Z1796" s="19"/>
      <c r="AD1796" s="19"/>
    </row>
    <row r="1797" spans="25:30" ht="18" customHeight="1">
      <c r="Y1797" s="19"/>
      <c r="Z1797" s="19"/>
      <c r="AD1797" s="19"/>
    </row>
    <row r="1798" spans="25:30" ht="18" customHeight="1">
      <c r="Y1798" s="19"/>
      <c r="Z1798" s="19"/>
      <c r="AD1798" s="19"/>
    </row>
    <row r="1799" spans="25:30" ht="18" customHeight="1">
      <c r="Y1799" s="19"/>
      <c r="Z1799" s="19"/>
      <c r="AD1799" s="19"/>
    </row>
    <row r="1800" spans="25:30" ht="18" customHeight="1">
      <c r="Y1800" s="19"/>
      <c r="Z1800" s="19"/>
      <c r="AD1800" s="19"/>
    </row>
    <row r="1801" spans="25:30" ht="18" customHeight="1">
      <c r="Y1801" s="19"/>
      <c r="Z1801" s="19"/>
      <c r="AD1801" s="19"/>
    </row>
    <row r="1802" spans="25:30" ht="18" customHeight="1">
      <c r="Y1802" s="19"/>
      <c r="Z1802" s="19"/>
      <c r="AD1802" s="19"/>
    </row>
    <row r="1803" spans="25:30" ht="18" customHeight="1">
      <c r="Y1803" s="19"/>
      <c r="Z1803" s="19"/>
      <c r="AD1803" s="19"/>
    </row>
    <row r="1804" spans="25:30" ht="18" customHeight="1">
      <c r="Y1804" s="19"/>
      <c r="Z1804" s="19"/>
      <c r="AD1804" s="19"/>
    </row>
    <row r="1805" spans="25:30" ht="18" customHeight="1">
      <c r="Y1805" s="19"/>
      <c r="Z1805" s="19"/>
      <c r="AD1805" s="19"/>
    </row>
    <row r="1806" spans="25:30" ht="18" customHeight="1">
      <c r="Y1806" s="19"/>
      <c r="Z1806" s="19"/>
      <c r="AD1806" s="19"/>
    </row>
    <row r="1807" spans="25:30" ht="18" customHeight="1">
      <c r="Y1807" s="19"/>
      <c r="Z1807" s="19"/>
      <c r="AD1807" s="19"/>
    </row>
    <row r="1808" spans="25:30" ht="18" customHeight="1">
      <c r="Y1808" s="19"/>
      <c r="Z1808" s="19"/>
      <c r="AD1808" s="19"/>
    </row>
    <row r="1809" spans="25:30" ht="18" customHeight="1">
      <c r="Y1809" s="19"/>
      <c r="Z1809" s="19"/>
      <c r="AD1809" s="19"/>
    </row>
    <row r="1810" spans="25:30" ht="18" customHeight="1">
      <c r="Y1810" s="19"/>
      <c r="Z1810" s="19"/>
      <c r="AD1810" s="19"/>
    </row>
    <row r="1811" spans="25:30" ht="18" customHeight="1">
      <c r="Y1811" s="19"/>
      <c r="Z1811" s="19"/>
      <c r="AD1811" s="19"/>
    </row>
    <row r="1812" spans="25:30" ht="18" customHeight="1">
      <c r="Y1812" s="19"/>
      <c r="Z1812" s="19"/>
      <c r="AD1812" s="19"/>
    </row>
    <row r="1813" spans="25:30" ht="18" customHeight="1">
      <c r="Y1813" s="19"/>
      <c r="Z1813" s="19"/>
      <c r="AD1813" s="19"/>
    </row>
    <row r="1814" spans="25:30" ht="18" customHeight="1">
      <c r="Y1814" s="19"/>
      <c r="Z1814" s="19"/>
      <c r="AD1814" s="19"/>
    </row>
    <row r="1815" spans="25:30" ht="18" customHeight="1">
      <c r="Y1815" s="19"/>
      <c r="Z1815" s="19"/>
      <c r="AD1815" s="19"/>
    </row>
    <row r="1816" spans="25:30" ht="18" customHeight="1">
      <c r="Y1816" s="19"/>
      <c r="Z1816" s="19"/>
      <c r="AD1816" s="19"/>
    </row>
    <row r="1817" spans="25:30" ht="18" customHeight="1">
      <c r="Y1817" s="19"/>
      <c r="Z1817" s="19"/>
      <c r="AD1817" s="19"/>
    </row>
    <row r="1818" spans="25:30" ht="18" customHeight="1">
      <c r="Y1818" s="19"/>
      <c r="Z1818" s="19"/>
      <c r="AD1818" s="19"/>
    </row>
    <row r="1819" spans="25:30" ht="18" customHeight="1">
      <c r="Y1819" s="19"/>
      <c r="Z1819" s="19"/>
      <c r="AD1819" s="19"/>
    </row>
    <row r="1820" spans="25:30" ht="18" customHeight="1">
      <c r="Y1820" s="19"/>
      <c r="Z1820" s="19"/>
      <c r="AD1820" s="19"/>
    </row>
    <row r="1821" spans="25:30" ht="18" customHeight="1">
      <c r="Y1821" s="19"/>
      <c r="Z1821" s="19"/>
      <c r="AD1821" s="19"/>
    </row>
    <row r="1822" spans="25:30" ht="18" customHeight="1">
      <c r="Y1822" s="19"/>
      <c r="Z1822" s="19"/>
      <c r="AD1822" s="19"/>
    </row>
    <row r="1823" spans="25:30" ht="18" customHeight="1">
      <c r="Y1823" s="19"/>
      <c r="Z1823" s="19"/>
      <c r="AD1823" s="19"/>
    </row>
    <row r="1824" spans="25:30" ht="18" customHeight="1">
      <c r="Y1824" s="19"/>
      <c r="Z1824" s="19"/>
      <c r="AD1824" s="19"/>
    </row>
    <row r="1825" spans="25:30" ht="18" customHeight="1">
      <c r="Y1825" s="19"/>
      <c r="Z1825" s="19"/>
      <c r="AD1825" s="19"/>
    </row>
    <row r="1826" spans="25:30" ht="18" customHeight="1">
      <c r="Y1826" s="19"/>
      <c r="Z1826" s="19"/>
      <c r="AD1826" s="19"/>
    </row>
    <row r="1827" spans="25:30" ht="18" customHeight="1">
      <c r="Y1827" s="19"/>
      <c r="Z1827" s="19"/>
      <c r="AD1827" s="19"/>
    </row>
    <row r="1828" spans="25:30" ht="18" customHeight="1">
      <c r="Y1828" s="19"/>
      <c r="Z1828" s="19"/>
      <c r="AD1828" s="19"/>
    </row>
    <row r="1829" spans="25:30" ht="18" customHeight="1">
      <c r="Y1829" s="19"/>
      <c r="Z1829" s="19"/>
      <c r="AD1829" s="19"/>
    </row>
    <row r="1830" spans="25:30" ht="18" customHeight="1">
      <c r="Y1830" s="19"/>
      <c r="Z1830" s="19"/>
      <c r="AD1830" s="19"/>
    </row>
    <row r="1831" spans="25:30" ht="18" customHeight="1">
      <c r="Y1831" s="19"/>
      <c r="Z1831" s="19"/>
      <c r="AD1831" s="19"/>
    </row>
    <row r="1832" spans="25:30" ht="18" customHeight="1">
      <c r="Y1832" s="19"/>
      <c r="Z1832" s="19"/>
      <c r="AD1832" s="19"/>
    </row>
    <row r="1833" spans="25:30" ht="18" customHeight="1">
      <c r="Y1833" s="19"/>
      <c r="Z1833" s="19"/>
      <c r="AD1833" s="19"/>
    </row>
    <row r="1834" spans="25:30" ht="18" customHeight="1">
      <c r="Y1834" s="19"/>
      <c r="Z1834" s="19"/>
      <c r="AD1834" s="19"/>
    </row>
    <row r="1835" spans="25:30" ht="18" customHeight="1">
      <c r="Y1835" s="19"/>
      <c r="Z1835" s="19"/>
      <c r="AD1835" s="19"/>
    </row>
    <row r="1836" spans="25:30" ht="18" customHeight="1">
      <c r="Y1836" s="19"/>
      <c r="Z1836" s="19"/>
      <c r="AD1836" s="19"/>
    </row>
    <row r="1837" spans="25:30" ht="18" customHeight="1">
      <c r="Y1837" s="19"/>
      <c r="Z1837" s="19"/>
      <c r="AD1837" s="19"/>
    </row>
    <row r="1838" spans="25:30" ht="18" customHeight="1">
      <c r="Y1838" s="19"/>
      <c r="Z1838" s="19"/>
      <c r="AD1838" s="19"/>
    </row>
    <row r="1839" spans="25:30" ht="18" customHeight="1">
      <c r="Y1839" s="19"/>
      <c r="Z1839" s="19"/>
      <c r="AD1839" s="19"/>
    </row>
    <row r="1840" spans="25:30" ht="18" customHeight="1">
      <c r="Y1840" s="19"/>
      <c r="Z1840" s="19"/>
      <c r="AD1840" s="19"/>
    </row>
    <row r="1841" spans="25:30" ht="18" customHeight="1">
      <c r="Y1841" s="19"/>
      <c r="Z1841" s="19"/>
      <c r="AD1841" s="19"/>
    </row>
    <row r="1842" spans="25:30" ht="18" customHeight="1">
      <c r="Y1842" s="19"/>
      <c r="Z1842" s="19"/>
      <c r="AD1842" s="19"/>
    </row>
    <row r="1843" spans="25:30" ht="18" customHeight="1">
      <c r="Y1843" s="19"/>
      <c r="Z1843" s="19"/>
      <c r="AD1843" s="19"/>
    </row>
    <row r="1844" spans="25:30" ht="18" customHeight="1">
      <c r="Y1844" s="19"/>
      <c r="Z1844" s="19"/>
      <c r="AD1844" s="19"/>
    </row>
    <row r="1845" spans="25:30" ht="18" customHeight="1">
      <c r="Y1845" s="19"/>
      <c r="Z1845" s="19"/>
      <c r="AD1845" s="19"/>
    </row>
    <row r="1846" spans="25:30" ht="18" customHeight="1">
      <c r="Y1846" s="19"/>
      <c r="Z1846" s="19"/>
      <c r="AD1846" s="19"/>
    </row>
    <row r="1847" spans="25:30" ht="18" customHeight="1">
      <c r="Y1847" s="19"/>
      <c r="Z1847" s="19"/>
      <c r="AD1847" s="19"/>
    </row>
    <row r="1848" spans="25:30" ht="18" customHeight="1">
      <c r="Y1848" s="19"/>
      <c r="Z1848" s="19"/>
      <c r="AD1848" s="19"/>
    </row>
    <row r="1849" spans="25:30" ht="18" customHeight="1">
      <c r="Y1849" s="19"/>
      <c r="Z1849" s="19"/>
      <c r="AD1849" s="19"/>
    </row>
    <row r="1850" spans="25:30" ht="18" customHeight="1">
      <c r="Y1850" s="19"/>
      <c r="Z1850" s="19"/>
      <c r="AD1850" s="19"/>
    </row>
    <row r="1851" spans="25:30" ht="18" customHeight="1">
      <c r="Y1851" s="19"/>
      <c r="Z1851" s="19"/>
      <c r="AD1851" s="19"/>
    </row>
    <row r="1852" spans="25:30" ht="18" customHeight="1">
      <c r="Y1852" s="19"/>
      <c r="Z1852" s="19"/>
      <c r="AD1852" s="19"/>
    </row>
    <row r="1853" spans="25:30" ht="18" customHeight="1">
      <c r="Y1853" s="19"/>
      <c r="Z1853" s="19"/>
      <c r="AD1853" s="19"/>
    </row>
    <row r="1854" spans="25:30" ht="18" customHeight="1">
      <c r="Y1854" s="19"/>
      <c r="Z1854" s="19"/>
      <c r="AD1854" s="19"/>
    </row>
    <row r="1855" spans="25:30" ht="18" customHeight="1">
      <c r="Y1855" s="19"/>
      <c r="Z1855" s="19"/>
      <c r="AD1855" s="19"/>
    </row>
    <row r="1856" spans="25:30" ht="18" customHeight="1">
      <c r="Y1856" s="19"/>
      <c r="Z1856" s="19"/>
      <c r="AD1856" s="19"/>
    </row>
    <row r="1857" spans="25:30" ht="18" customHeight="1">
      <c r="Y1857" s="19"/>
      <c r="Z1857" s="19"/>
      <c r="AD1857" s="19"/>
    </row>
    <row r="1858" spans="25:30" ht="18" customHeight="1">
      <c r="Y1858" s="19"/>
      <c r="Z1858" s="19"/>
      <c r="AD1858" s="19"/>
    </row>
    <row r="1859" spans="25:30" ht="18" customHeight="1">
      <c r="Y1859" s="19"/>
      <c r="Z1859" s="19"/>
      <c r="AD1859" s="19"/>
    </row>
    <row r="1860" spans="25:30" ht="18" customHeight="1">
      <c r="Y1860" s="19"/>
      <c r="Z1860" s="19"/>
      <c r="AD1860" s="19"/>
    </row>
    <row r="1861" spans="25:30" ht="18" customHeight="1">
      <c r="Y1861" s="19"/>
      <c r="Z1861" s="19"/>
      <c r="AD1861" s="19"/>
    </row>
    <row r="1862" spans="25:30" ht="18" customHeight="1">
      <c r="Y1862" s="19"/>
      <c r="Z1862" s="19"/>
      <c r="AD1862" s="19"/>
    </row>
    <row r="1863" spans="25:30" ht="18" customHeight="1">
      <c r="Y1863" s="19"/>
      <c r="Z1863" s="19"/>
      <c r="AD1863" s="19"/>
    </row>
    <row r="1864" spans="25:30" ht="18" customHeight="1">
      <c r="Y1864" s="19"/>
      <c r="Z1864" s="19"/>
      <c r="AD1864" s="19"/>
    </row>
    <row r="1865" spans="25:30" ht="18" customHeight="1">
      <c r="Y1865" s="19"/>
      <c r="Z1865" s="19"/>
      <c r="AD1865" s="19"/>
    </row>
    <row r="1866" spans="25:30" ht="18" customHeight="1">
      <c r="Y1866" s="19"/>
      <c r="Z1866" s="19"/>
      <c r="AD1866" s="19"/>
    </row>
    <row r="1867" spans="25:30" ht="18" customHeight="1">
      <c r="Y1867" s="19"/>
      <c r="Z1867" s="19"/>
      <c r="AD1867" s="19"/>
    </row>
    <row r="1868" spans="25:30" ht="18" customHeight="1">
      <c r="Y1868" s="19"/>
      <c r="Z1868" s="19"/>
      <c r="AD1868" s="19"/>
    </row>
    <row r="1869" spans="25:30" ht="18" customHeight="1">
      <c r="Y1869" s="19"/>
      <c r="Z1869" s="19"/>
      <c r="AD1869" s="19"/>
    </row>
    <row r="1870" spans="25:30" ht="18" customHeight="1">
      <c r="Y1870" s="19"/>
      <c r="Z1870" s="19"/>
      <c r="AD1870" s="19"/>
    </row>
    <row r="1871" spans="25:30" ht="18" customHeight="1">
      <c r="Y1871" s="19"/>
      <c r="Z1871" s="19"/>
      <c r="AD1871" s="19"/>
    </row>
    <row r="1872" spans="25:30" ht="18" customHeight="1">
      <c r="Y1872" s="19"/>
      <c r="Z1872" s="19"/>
      <c r="AD1872" s="19"/>
    </row>
    <row r="1873" spans="25:30" ht="18" customHeight="1">
      <c r="Y1873" s="19"/>
      <c r="Z1873" s="19"/>
      <c r="AD1873" s="19"/>
    </row>
    <row r="1874" spans="25:30" ht="18" customHeight="1">
      <c r="Y1874" s="19"/>
      <c r="Z1874" s="19"/>
      <c r="AD1874" s="19"/>
    </row>
    <row r="1875" spans="25:30" ht="18" customHeight="1">
      <c r="Y1875" s="19"/>
      <c r="Z1875" s="19"/>
      <c r="AD1875" s="19"/>
    </row>
    <row r="1876" spans="25:30" ht="18" customHeight="1">
      <c r="Y1876" s="19"/>
      <c r="Z1876" s="19"/>
      <c r="AD1876" s="19"/>
    </row>
    <row r="1877" spans="25:30" ht="18" customHeight="1">
      <c r="Y1877" s="19"/>
      <c r="Z1877" s="19"/>
      <c r="AD1877" s="19"/>
    </row>
    <row r="1878" spans="25:30" ht="18" customHeight="1">
      <c r="Y1878" s="19"/>
      <c r="Z1878" s="19"/>
      <c r="AD1878" s="19"/>
    </row>
    <row r="1879" spans="25:30" ht="18" customHeight="1">
      <c r="Y1879" s="19"/>
      <c r="Z1879" s="19"/>
      <c r="AD1879" s="19"/>
    </row>
    <row r="1880" spans="25:30" ht="18" customHeight="1">
      <c r="Y1880" s="19"/>
      <c r="Z1880" s="19"/>
      <c r="AD1880" s="19"/>
    </row>
    <row r="1881" spans="25:30" ht="18" customHeight="1">
      <c r="Y1881" s="19"/>
      <c r="Z1881" s="19"/>
      <c r="AD1881" s="19"/>
    </row>
    <row r="1882" spans="25:30" ht="18" customHeight="1">
      <c r="Y1882" s="19"/>
      <c r="Z1882" s="19"/>
      <c r="AD1882" s="19"/>
    </row>
    <row r="1883" spans="25:30" ht="18" customHeight="1">
      <c r="Y1883" s="19"/>
      <c r="Z1883" s="19"/>
      <c r="AD1883" s="19"/>
    </row>
    <row r="1884" spans="25:30" ht="18" customHeight="1">
      <c r="Y1884" s="19"/>
      <c r="Z1884" s="19"/>
      <c r="AD1884" s="19"/>
    </row>
    <row r="1885" spans="25:30" ht="18" customHeight="1">
      <c r="Y1885" s="19"/>
      <c r="Z1885" s="19"/>
      <c r="AD1885" s="19"/>
    </row>
    <row r="1886" spans="25:30" ht="18" customHeight="1">
      <c r="Y1886" s="19"/>
      <c r="Z1886" s="19"/>
      <c r="AD1886" s="19"/>
    </row>
    <row r="1887" spans="25:30" ht="18" customHeight="1">
      <c r="Y1887" s="19"/>
      <c r="Z1887" s="19"/>
      <c r="AD1887" s="19"/>
    </row>
    <row r="1888" spans="25:30" ht="18" customHeight="1">
      <c r="Y1888" s="19"/>
      <c r="Z1888" s="19"/>
      <c r="AD1888" s="19"/>
    </row>
    <row r="1889" spans="25:30" ht="18" customHeight="1">
      <c r="Y1889" s="19"/>
      <c r="Z1889" s="19"/>
      <c r="AD1889" s="19"/>
    </row>
    <row r="1890" spans="25:30" ht="18" customHeight="1">
      <c r="Y1890" s="19"/>
      <c r="Z1890" s="19"/>
      <c r="AD1890" s="19"/>
    </row>
    <row r="1891" spans="25:30" ht="18" customHeight="1">
      <c r="Y1891" s="19"/>
      <c r="Z1891" s="19"/>
      <c r="AD1891" s="19"/>
    </row>
    <row r="1892" spans="25:30" ht="18" customHeight="1">
      <c r="Y1892" s="19"/>
      <c r="Z1892" s="19"/>
      <c r="AD1892" s="19"/>
    </row>
    <row r="1893" spans="25:30" ht="18" customHeight="1">
      <c r="Y1893" s="19"/>
      <c r="Z1893" s="19"/>
      <c r="AD1893" s="19"/>
    </row>
    <row r="1894" spans="25:30" ht="18" customHeight="1">
      <c r="Y1894" s="19"/>
      <c r="Z1894" s="19"/>
      <c r="AD1894" s="19"/>
    </row>
    <row r="1895" spans="25:30" ht="18" customHeight="1">
      <c r="Y1895" s="19"/>
      <c r="Z1895" s="19"/>
      <c r="AD1895" s="19"/>
    </row>
    <row r="1896" spans="25:30" ht="18" customHeight="1">
      <c r="Y1896" s="19"/>
      <c r="Z1896" s="19"/>
      <c r="AD1896" s="19"/>
    </row>
    <row r="1897" spans="25:30" ht="18" customHeight="1">
      <c r="Y1897" s="19"/>
      <c r="Z1897" s="19"/>
      <c r="AD1897" s="19"/>
    </row>
    <row r="1898" spans="25:30" ht="18" customHeight="1">
      <c r="Y1898" s="19"/>
      <c r="Z1898" s="19"/>
      <c r="AD1898" s="19"/>
    </row>
    <row r="1899" spans="25:30" ht="18" customHeight="1">
      <c r="Y1899" s="19"/>
      <c r="Z1899" s="19"/>
      <c r="AD1899" s="19"/>
    </row>
    <row r="1900" spans="25:30" ht="18" customHeight="1">
      <c r="Y1900" s="19"/>
      <c r="Z1900" s="19"/>
      <c r="AD1900" s="19"/>
    </row>
    <row r="1901" spans="25:30" ht="18" customHeight="1">
      <c r="Y1901" s="19"/>
      <c r="Z1901" s="19"/>
      <c r="AD1901" s="19"/>
    </row>
    <row r="1902" spans="25:30" ht="18" customHeight="1">
      <c r="Y1902" s="19"/>
      <c r="Z1902" s="19"/>
      <c r="AD1902" s="19"/>
    </row>
    <row r="1903" spans="25:30" ht="18" customHeight="1">
      <c r="Y1903" s="19"/>
      <c r="Z1903" s="19"/>
      <c r="AD1903" s="19"/>
    </row>
    <row r="1904" spans="25:30" ht="18" customHeight="1">
      <c r="Y1904" s="19"/>
      <c r="Z1904" s="19"/>
      <c r="AD1904" s="19"/>
    </row>
    <row r="1905" spans="25:30" ht="18" customHeight="1">
      <c r="Y1905" s="19"/>
      <c r="Z1905" s="19"/>
      <c r="AD1905" s="19"/>
    </row>
    <row r="1906" spans="25:30" ht="18" customHeight="1">
      <c r="Y1906" s="19"/>
      <c r="Z1906" s="19"/>
      <c r="AD1906" s="19"/>
    </row>
    <row r="1907" spans="25:30" ht="18" customHeight="1">
      <c r="Y1907" s="19"/>
      <c r="Z1907" s="19"/>
      <c r="AD1907" s="19"/>
    </row>
    <row r="1908" spans="25:30" ht="18" customHeight="1">
      <c r="Y1908" s="19"/>
      <c r="Z1908" s="19"/>
      <c r="AD1908" s="19"/>
    </row>
    <row r="1909" spans="25:30" ht="18" customHeight="1">
      <c r="Y1909" s="19"/>
      <c r="Z1909" s="19"/>
      <c r="AD1909" s="19"/>
    </row>
    <row r="1910" spans="25:30" ht="18" customHeight="1">
      <c r="Y1910" s="19"/>
      <c r="Z1910" s="19"/>
      <c r="AD1910" s="19"/>
    </row>
    <row r="1911" spans="25:30" ht="18" customHeight="1">
      <c r="Y1911" s="19"/>
      <c r="Z1911" s="19"/>
      <c r="AD1911" s="19"/>
    </row>
    <row r="1912" spans="25:30" ht="18" customHeight="1">
      <c r="Y1912" s="19"/>
      <c r="Z1912" s="19"/>
      <c r="AD1912" s="19"/>
    </row>
    <row r="1913" spans="25:30" ht="18" customHeight="1">
      <c r="Y1913" s="19"/>
      <c r="Z1913" s="19"/>
      <c r="AD1913" s="19"/>
    </row>
    <row r="1914" spans="25:30" ht="18" customHeight="1">
      <c r="Y1914" s="19"/>
      <c r="Z1914" s="19"/>
      <c r="AD1914" s="19"/>
    </row>
    <row r="1915" spans="25:30" ht="18" customHeight="1">
      <c r="Y1915" s="19"/>
      <c r="Z1915" s="19"/>
      <c r="AD1915" s="19"/>
    </row>
    <row r="1916" spans="25:30" ht="18" customHeight="1">
      <c r="Y1916" s="19"/>
      <c r="Z1916" s="19"/>
      <c r="AD1916" s="19"/>
    </row>
    <row r="1917" spans="25:30" ht="18" customHeight="1">
      <c r="Y1917" s="19"/>
      <c r="Z1917" s="19"/>
      <c r="AD1917" s="19"/>
    </row>
    <row r="1918" spans="25:30" ht="18" customHeight="1">
      <c r="Y1918" s="19"/>
      <c r="Z1918" s="19"/>
      <c r="AD1918" s="19"/>
    </row>
    <row r="1919" spans="25:30" ht="18" customHeight="1">
      <c r="Y1919" s="19"/>
      <c r="Z1919" s="19"/>
      <c r="AD1919" s="19"/>
    </row>
    <row r="1920" spans="25:30" ht="18" customHeight="1">
      <c r="Y1920" s="19"/>
      <c r="Z1920" s="19"/>
      <c r="AD1920" s="19"/>
    </row>
    <row r="1921" spans="25:30" ht="18" customHeight="1">
      <c r="Y1921" s="19"/>
      <c r="Z1921" s="19"/>
      <c r="AD1921" s="19"/>
    </row>
    <row r="1922" spans="25:30" ht="18" customHeight="1">
      <c r="Y1922" s="19"/>
      <c r="Z1922" s="19"/>
      <c r="AD1922" s="19"/>
    </row>
    <row r="1923" spans="25:30" ht="18" customHeight="1">
      <c r="Y1923" s="19"/>
      <c r="Z1923" s="19"/>
      <c r="AD1923" s="19"/>
    </row>
    <row r="1924" spans="25:30" ht="18" customHeight="1">
      <c r="Y1924" s="19"/>
      <c r="Z1924" s="19"/>
      <c r="AD1924" s="19"/>
    </row>
    <row r="1925" spans="25:30" ht="18" customHeight="1">
      <c r="Y1925" s="19"/>
      <c r="Z1925" s="19"/>
      <c r="AD1925" s="19"/>
    </row>
    <row r="1926" spans="25:30" ht="18" customHeight="1">
      <c r="Y1926" s="19"/>
      <c r="Z1926" s="19"/>
      <c r="AD1926" s="19"/>
    </row>
    <row r="1927" spans="25:30" ht="18" customHeight="1">
      <c r="Y1927" s="19"/>
      <c r="Z1927" s="19"/>
      <c r="AD1927" s="19"/>
    </row>
    <row r="1928" spans="25:30" ht="18" customHeight="1">
      <c r="Y1928" s="19"/>
      <c r="Z1928" s="19"/>
      <c r="AD1928" s="19"/>
    </row>
    <row r="1929" spans="25:30" ht="18" customHeight="1">
      <c r="Y1929" s="19"/>
      <c r="Z1929" s="19"/>
      <c r="AD1929" s="19"/>
    </row>
    <row r="1930" spans="25:30" ht="18" customHeight="1">
      <c r="Y1930" s="19"/>
      <c r="Z1930" s="19"/>
      <c r="AD1930" s="19"/>
    </row>
    <row r="1931" spans="25:30" ht="18" customHeight="1">
      <c r="Y1931" s="19"/>
      <c r="Z1931" s="19"/>
      <c r="AD1931" s="19"/>
    </row>
    <row r="1932" spans="25:30" ht="18" customHeight="1">
      <c r="Y1932" s="19"/>
      <c r="Z1932" s="19"/>
      <c r="AD1932" s="19"/>
    </row>
    <row r="1933" spans="25:30" ht="18" customHeight="1">
      <c r="Y1933" s="19"/>
      <c r="Z1933" s="19"/>
      <c r="AD1933" s="19"/>
    </row>
    <row r="1934" spans="25:30" ht="18" customHeight="1">
      <c r="Y1934" s="19"/>
      <c r="Z1934" s="19"/>
      <c r="AD1934" s="19"/>
    </row>
    <row r="1935" spans="25:30" ht="18" customHeight="1">
      <c r="Y1935" s="19"/>
      <c r="Z1935" s="19"/>
      <c r="AD1935" s="19"/>
    </row>
    <row r="1936" spans="25:30" ht="18" customHeight="1">
      <c r="Y1936" s="19"/>
      <c r="Z1936" s="19"/>
      <c r="AD1936" s="19"/>
    </row>
    <row r="1937" spans="25:30" ht="18" customHeight="1">
      <c r="Y1937" s="19"/>
      <c r="Z1937" s="19"/>
      <c r="AD1937" s="19"/>
    </row>
    <row r="1938" spans="25:30" ht="18" customHeight="1">
      <c r="Y1938" s="19"/>
      <c r="Z1938" s="19"/>
      <c r="AD1938" s="19"/>
    </row>
    <row r="1939" spans="25:30" ht="18" customHeight="1">
      <c r="Y1939" s="19"/>
      <c r="Z1939" s="19"/>
      <c r="AD1939" s="19"/>
    </row>
    <row r="1940" spans="25:30" ht="18" customHeight="1">
      <c r="Y1940" s="19"/>
      <c r="Z1940" s="19"/>
      <c r="AD1940" s="19"/>
    </row>
    <row r="1941" spans="25:30" ht="18" customHeight="1">
      <c r="Y1941" s="19"/>
      <c r="Z1941" s="19"/>
      <c r="AD1941" s="19"/>
    </row>
    <row r="1942" spans="25:30" ht="18" customHeight="1">
      <c r="Y1942" s="19"/>
      <c r="Z1942" s="19"/>
      <c r="AD1942" s="19"/>
    </row>
    <row r="1943" spans="25:30" ht="18" customHeight="1">
      <c r="Y1943" s="19"/>
      <c r="Z1943" s="19"/>
      <c r="AD1943" s="19"/>
    </row>
    <row r="1944" spans="25:30" ht="18" customHeight="1">
      <c r="Y1944" s="19"/>
      <c r="Z1944" s="19"/>
      <c r="AD1944" s="19"/>
    </row>
    <row r="1945" spans="25:30" ht="18" customHeight="1">
      <c r="Y1945" s="19"/>
      <c r="Z1945" s="19"/>
      <c r="AD1945" s="19"/>
    </row>
    <row r="1946" spans="25:30" ht="18" customHeight="1">
      <c r="Y1946" s="19"/>
      <c r="Z1946" s="19"/>
      <c r="AD1946" s="19"/>
    </row>
    <row r="1947" spans="25:30" ht="18" customHeight="1">
      <c r="Y1947" s="19"/>
      <c r="Z1947" s="19"/>
      <c r="AD1947" s="19"/>
    </row>
    <row r="1948" spans="25:30" ht="18" customHeight="1">
      <c r="Y1948" s="19"/>
      <c r="Z1948" s="19"/>
      <c r="AD1948" s="19"/>
    </row>
    <row r="1949" spans="25:30" ht="18" customHeight="1">
      <c r="Y1949" s="19"/>
      <c r="Z1949" s="19"/>
      <c r="AD1949" s="19"/>
    </row>
    <row r="1950" spans="25:30" ht="18" customHeight="1">
      <c r="Y1950" s="19"/>
      <c r="Z1950" s="19"/>
      <c r="AD1950" s="19"/>
    </row>
    <row r="1951" spans="25:30" ht="18" customHeight="1">
      <c r="Y1951" s="19"/>
      <c r="Z1951" s="19"/>
      <c r="AD1951" s="19"/>
    </row>
    <row r="1952" spans="25:30" ht="18" customHeight="1">
      <c r="Y1952" s="19"/>
      <c r="Z1952" s="19"/>
      <c r="AD1952" s="19"/>
    </row>
    <row r="1953" spans="25:30" ht="18" customHeight="1">
      <c r="Y1953" s="19"/>
      <c r="Z1953" s="19"/>
      <c r="AD1953" s="19"/>
    </row>
    <row r="1954" spans="25:30" ht="18" customHeight="1">
      <c r="Y1954" s="19"/>
      <c r="Z1954" s="19"/>
      <c r="AD1954" s="19"/>
    </row>
    <row r="1955" spans="25:30" ht="18" customHeight="1">
      <c r="Y1955" s="19"/>
      <c r="Z1955" s="19"/>
      <c r="AD1955" s="19"/>
    </row>
    <row r="1956" spans="25:30" ht="18" customHeight="1">
      <c r="Y1956" s="19"/>
      <c r="Z1956" s="19"/>
      <c r="AD1956" s="19"/>
    </row>
    <row r="1957" spans="25:30" ht="18" customHeight="1">
      <c r="Y1957" s="19"/>
      <c r="Z1957" s="19"/>
      <c r="AD1957" s="19"/>
    </row>
    <row r="1958" spans="25:30" ht="18" customHeight="1">
      <c r="Y1958" s="19"/>
      <c r="Z1958" s="19"/>
      <c r="AD1958" s="19"/>
    </row>
    <row r="1959" spans="25:30" ht="18" customHeight="1">
      <c r="Y1959" s="19"/>
      <c r="Z1959" s="19"/>
      <c r="AD1959" s="19"/>
    </row>
    <row r="1960" spans="25:30" ht="18" customHeight="1">
      <c r="Y1960" s="19"/>
      <c r="Z1960" s="19"/>
      <c r="AD1960" s="19"/>
    </row>
    <row r="1961" spans="25:30" ht="18" customHeight="1">
      <c r="Y1961" s="19"/>
      <c r="Z1961" s="19"/>
      <c r="AD1961" s="19"/>
    </row>
    <row r="1962" spans="25:30" ht="18" customHeight="1">
      <c r="Y1962" s="19"/>
      <c r="Z1962" s="19"/>
      <c r="AD1962" s="19"/>
    </row>
    <row r="1963" spans="25:30" ht="18" customHeight="1">
      <c r="Y1963" s="19"/>
      <c r="Z1963" s="19"/>
      <c r="AD1963" s="19"/>
    </row>
    <row r="1964" spans="25:30" ht="18" customHeight="1">
      <c r="Y1964" s="19"/>
      <c r="Z1964" s="19"/>
      <c r="AD1964" s="19"/>
    </row>
    <row r="1965" spans="25:30" ht="18" customHeight="1">
      <c r="Y1965" s="19"/>
      <c r="Z1965" s="19"/>
      <c r="AD1965" s="19"/>
    </row>
    <row r="1966" spans="25:30" ht="18" customHeight="1">
      <c r="Y1966" s="19"/>
      <c r="Z1966" s="19"/>
      <c r="AD1966" s="19"/>
    </row>
    <row r="1967" spans="25:30" ht="18" customHeight="1">
      <c r="Y1967" s="19"/>
      <c r="Z1967" s="19"/>
      <c r="AD1967" s="19"/>
    </row>
    <row r="1968" spans="25:30" ht="18" customHeight="1">
      <c r="Y1968" s="19"/>
      <c r="Z1968" s="19"/>
      <c r="AD1968" s="19"/>
    </row>
    <row r="1969" spans="25:30" ht="18" customHeight="1">
      <c r="Y1969" s="19"/>
      <c r="Z1969" s="19"/>
      <c r="AD1969" s="19"/>
    </row>
    <row r="1970" spans="25:30" ht="18" customHeight="1">
      <c r="Y1970" s="19"/>
      <c r="Z1970" s="19"/>
      <c r="AD1970" s="19"/>
    </row>
    <row r="1971" spans="25:30" ht="18" customHeight="1">
      <c r="Y1971" s="19"/>
      <c r="Z1971" s="19"/>
      <c r="AD1971" s="19"/>
    </row>
    <row r="1972" spans="25:30" ht="18" customHeight="1">
      <c r="Y1972" s="19"/>
      <c r="Z1972" s="19"/>
      <c r="AD1972" s="19"/>
    </row>
    <row r="1973" spans="25:30" ht="18" customHeight="1">
      <c r="Y1973" s="19"/>
      <c r="Z1973" s="19"/>
      <c r="AD1973" s="19"/>
    </row>
    <row r="1974" spans="25:30" ht="18" customHeight="1">
      <c r="Y1974" s="19"/>
      <c r="Z1974" s="19"/>
      <c r="AD1974" s="19"/>
    </row>
    <row r="1975" spans="25:30" ht="18" customHeight="1">
      <c r="Y1975" s="19"/>
      <c r="Z1975" s="19"/>
      <c r="AD1975" s="19"/>
    </row>
    <row r="1976" spans="25:30" ht="18" customHeight="1">
      <c r="Y1976" s="19"/>
      <c r="Z1976" s="19"/>
      <c r="AD1976" s="19"/>
    </row>
    <row r="1977" spans="25:30" ht="18" customHeight="1">
      <c r="Y1977" s="19"/>
      <c r="Z1977" s="19"/>
      <c r="AD1977" s="19"/>
    </row>
    <row r="1978" spans="25:30" ht="18" customHeight="1">
      <c r="Y1978" s="19"/>
      <c r="Z1978" s="19"/>
      <c r="AD1978" s="19"/>
    </row>
    <row r="1979" spans="25:30" ht="18" customHeight="1">
      <c r="Y1979" s="19"/>
      <c r="Z1979" s="19"/>
      <c r="AD1979" s="19"/>
    </row>
    <row r="1980" spans="25:30" ht="18" customHeight="1">
      <c r="Y1980" s="19"/>
      <c r="Z1980" s="19"/>
      <c r="AD1980" s="19"/>
    </row>
    <row r="1981" spans="25:30" ht="18" customHeight="1">
      <c r="Y1981" s="19"/>
      <c r="Z1981" s="19"/>
      <c r="AD1981" s="19"/>
    </row>
    <row r="1982" spans="25:30" ht="18" customHeight="1">
      <c r="Y1982" s="19"/>
      <c r="Z1982" s="19"/>
      <c r="AD1982" s="19"/>
    </row>
    <row r="1983" spans="25:30" ht="18" customHeight="1">
      <c r="Y1983" s="19"/>
      <c r="Z1983" s="19"/>
      <c r="AD1983" s="19"/>
    </row>
    <row r="1984" spans="25:30" ht="18" customHeight="1">
      <c r="Y1984" s="19"/>
      <c r="Z1984" s="19"/>
      <c r="AD1984" s="19"/>
    </row>
    <row r="1985" spans="25:30" ht="18" customHeight="1">
      <c r="Y1985" s="19"/>
      <c r="Z1985" s="19"/>
      <c r="AD1985" s="19"/>
    </row>
    <row r="1986" spans="25:30" ht="18" customHeight="1">
      <c r="Y1986" s="19"/>
      <c r="Z1986" s="19"/>
      <c r="AD1986" s="19"/>
    </row>
    <row r="1987" spans="25:30" ht="18" customHeight="1">
      <c r="Y1987" s="19"/>
      <c r="Z1987" s="19"/>
      <c r="AD1987" s="19"/>
    </row>
    <row r="1988" spans="25:30" ht="18" customHeight="1">
      <c r="Y1988" s="19"/>
      <c r="Z1988" s="19"/>
      <c r="AD1988" s="19"/>
    </row>
    <row r="1989" spans="25:30" ht="18" customHeight="1">
      <c r="Y1989" s="19"/>
      <c r="Z1989" s="19"/>
      <c r="AD1989" s="19"/>
    </row>
    <row r="1990" spans="25:30" ht="18" customHeight="1">
      <c r="Y1990" s="19"/>
      <c r="Z1990" s="19"/>
      <c r="AD1990" s="19"/>
    </row>
    <row r="1991" spans="25:30" ht="18" customHeight="1">
      <c r="Y1991" s="19"/>
      <c r="Z1991" s="19"/>
      <c r="AD1991" s="19"/>
    </row>
    <row r="1992" spans="25:30" ht="18" customHeight="1">
      <c r="Y1992" s="19"/>
      <c r="Z1992" s="19"/>
      <c r="AD1992" s="19"/>
    </row>
    <row r="1993" spans="25:30" ht="18" customHeight="1">
      <c r="Y1993" s="19"/>
      <c r="Z1993" s="19"/>
      <c r="AD1993" s="19"/>
    </row>
    <row r="1994" spans="25:30" ht="18" customHeight="1">
      <c r="Y1994" s="19"/>
      <c r="Z1994" s="19"/>
      <c r="AD1994" s="19"/>
    </row>
    <row r="1995" spans="25:30" ht="18" customHeight="1">
      <c r="Y1995" s="19"/>
      <c r="Z1995" s="19"/>
      <c r="AD1995" s="19"/>
    </row>
    <row r="1996" spans="25:30" ht="18" customHeight="1">
      <c r="Y1996" s="19"/>
      <c r="Z1996" s="19"/>
      <c r="AD1996" s="19"/>
    </row>
    <row r="1997" spans="25:30" ht="18" customHeight="1">
      <c r="Y1997" s="19"/>
      <c r="Z1997" s="19"/>
      <c r="AD1997" s="19"/>
    </row>
    <row r="1998" spans="25:30" ht="18" customHeight="1">
      <c r="Y1998" s="19"/>
      <c r="Z1998" s="19"/>
      <c r="AD1998" s="19"/>
    </row>
    <row r="1999" spans="25:30" ht="18" customHeight="1">
      <c r="Y1999" s="19"/>
      <c r="Z1999" s="19"/>
      <c r="AD1999" s="19"/>
    </row>
    <row r="2000" spans="25:30" ht="18" customHeight="1">
      <c r="Y2000" s="19"/>
      <c r="Z2000" s="19"/>
      <c r="AD2000" s="19"/>
    </row>
    <row r="2001" spans="25:30" ht="18" customHeight="1">
      <c r="Y2001" s="19"/>
      <c r="Z2001" s="19"/>
      <c r="AD2001" s="19"/>
    </row>
    <row r="2002" spans="25:30" ht="18" customHeight="1">
      <c r="Y2002" s="19"/>
      <c r="Z2002" s="19"/>
      <c r="AD2002" s="19"/>
    </row>
    <row r="2003" spans="25:30" ht="18" customHeight="1">
      <c r="Y2003" s="19"/>
      <c r="Z2003" s="19"/>
      <c r="AD2003" s="19"/>
    </row>
    <row r="2004" spans="25:30" ht="18" customHeight="1">
      <c r="Y2004" s="19"/>
      <c r="Z2004" s="19"/>
      <c r="AD2004" s="19"/>
    </row>
    <row r="2005" spans="25:30" ht="18" customHeight="1">
      <c r="Y2005" s="19"/>
      <c r="Z2005" s="19"/>
      <c r="AD2005" s="19"/>
    </row>
    <row r="2006" spans="25:30" ht="18" customHeight="1">
      <c r="Y2006" s="19"/>
      <c r="Z2006" s="19"/>
      <c r="AD2006" s="19"/>
    </row>
    <row r="2007" spans="25:30" ht="18" customHeight="1">
      <c r="Y2007" s="19"/>
      <c r="Z2007" s="19"/>
      <c r="AD2007" s="19"/>
    </row>
    <row r="2008" spans="25:30" ht="18" customHeight="1">
      <c r="Y2008" s="19"/>
      <c r="Z2008" s="19"/>
      <c r="AD2008" s="19"/>
    </row>
    <row r="2009" spans="25:30" ht="18" customHeight="1">
      <c r="Y2009" s="19"/>
      <c r="Z2009" s="19"/>
      <c r="AD2009" s="19"/>
    </row>
    <row r="2010" spans="25:30" ht="18" customHeight="1">
      <c r="Y2010" s="19"/>
      <c r="Z2010" s="19"/>
      <c r="AD2010" s="19"/>
    </row>
    <row r="2011" spans="25:30" ht="18" customHeight="1">
      <c r="Y2011" s="19"/>
      <c r="Z2011" s="19"/>
      <c r="AD2011" s="19"/>
    </row>
    <row r="2012" spans="25:30" ht="18" customHeight="1">
      <c r="Y2012" s="19"/>
      <c r="Z2012" s="19"/>
      <c r="AD2012" s="19"/>
    </row>
    <row r="2013" spans="25:30" ht="18" customHeight="1">
      <c r="Y2013" s="19"/>
      <c r="Z2013" s="19"/>
      <c r="AD2013" s="19"/>
    </row>
    <row r="2014" spans="25:30" ht="18" customHeight="1">
      <c r="Y2014" s="19"/>
      <c r="Z2014" s="19"/>
      <c r="AD2014" s="19"/>
    </row>
    <row r="2015" spans="25:30" ht="18" customHeight="1">
      <c r="Y2015" s="19"/>
      <c r="Z2015" s="19"/>
      <c r="AD2015" s="19"/>
    </row>
    <row r="2016" spans="25:30" ht="18" customHeight="1">
      <c r="Y2016" s="19"/>
      <c r="Z2016" s="19"/>
      <c r="AD2016" s="19"/>
    </row>
    <row r="2017" spans="25:30" ht="18" customHeight="1">
      <c r="Y2017" s="19"/>
      <c r="Z2017" s="19"/>
      <c r="AD2017" s="19"/>
    </row>
    <row r="2018" spans="25:30" ht="18" customHeight="1">
      <c r="Y2018" s="19"/>
      <c r="Z2018" s="19"/>
      <c r="AD2018" s="19"/>
    </row>
    <row r="2019" spans="25:30" ht="18" customHeight="1">
      <c r="Y2019" s="19"/>
      <c r="Z2019" s="19"/>
      <c r="AD2019" s="19"/>
    </row>
    <row r="2020" spans="25:30" ht="18" customHeight="1">
      <c r="Y2020" s="19"/>
      <c r="Z2020" s="19"/>
      <c r="AD2020" s="19"/>
    </row>
    <row r="2021" spans="25:30" ht="18" customHeight="1">
      <c r="Y2021" s="19"/>
      <c r="Z2021" s="19"/>
      <c r="AD2021" s="19"/>
    </row>
    <row r="2022" spans="25:30" ht="18" customHeight="1">
      <c r="Y2022" s="19"/>
      <c r="Z2022" s="19"/>
      <c r="AD2022" s="19"/>
    </row>
    <row r="2023" spans="25:30" ht="18" customHeight="1">
      <c r="Y2023" s="19"/>
      <c r="Z2023" s="19"/>
      <c r="AD2023" s="19"/>
    </row>
    <row r="2024" spans="25:30" ht="18" customHeight="1">
      <c r="Y2024" s="19"/>
      <c r="Z2024" s="19"/>
      <c r="AD2024" s="19"/>
    </row>
    <row r="2025" spans="25:30" ht="18" customHeight="1">
      <c r="Y2025" s="19"/>
      <c r="Z2025" s="19"/>
      <c r="AD2025" s="19"/>
    </row>
    <row r="2026" spans="25:30" ht="18" customHeight="1">
      <c r="Y2026" s="19"/>
      <c r="Z2026" s="19"/>
      <c r="AD2026" s="19"/>
    </row>
    <row r="2027" spans="25:30" ht="18" customHeight="1">
      <c r="Y2027" s="19"/>
      <c r="Z2027" s="19"/>
      <c r="AD2027" s="19"/>
    </row>
    <row r="2028" spans="25:30" ht="18" customHeight="1">
      <c r="Y2028" s="19"/>
      <c r="Z2028" s="19"/>
      <c r="AD2028" s="19"/>
    </row>
    <row r="2029" spans="25:30" ht="18" customHeight="1">
      <c r="Y2029" s="19"/>
      <c r="Z2029" s="19"/>
      <c r="AD2029" s="19"/>
    </row>
    <row r="2030" spans="25:30" ht="18" customHeight="1">
      <c r="Y2030" s="19"/>
      <c r="Z2030" s="19"/>
      <c r="AD2030" s="19"/>
    </row>
    <row r="2031" spans="25:30" ht="18" customHeight="1">
      <c r="Y2031" s="19"/>
      <c r="Z2031" s="19"/>
      <c r="AD2031" s="19"/>
    </row>
    <row r="2032" spans="25:30" ht="18" customHeight="1">
      <c r="Y2032" s="19"/>
      <c r="Z2032" s="19"/>
      <c r="AD2032" s="19"/>
    </row>
    <row r="2033" spans="25:30" ht="18" customHeight="1">
      <c r="Y2033" s="19"/>
      <c r="Z2033" s="19"/>
      <c r="AD2033" s="19"/>
    </row>
    <row r="2034" spans="25:30" ht="18" customHeight="1">
      <c r="Y2034" s="19"/>
      <c r="Z2034" s="19"/>
      <c r="AD2034" s="19"/>
    </row>
    <row r="2035" spans="25:30" ht="18" customHeight="1">
      <c r="Y2035" s="19"/>
      <c r="Z2035" s="19"/>
      <c r="AD2035" s="19"/>
    </row>
    <row r="2036" spans="25:30" ht="18" customHeight="1">
      <c r="Y2036" s="19"/>
      <c r="Z2036" s="19"/>
      <c r="AD2036" s="19"/>
    </row>
    <row r="2037" spans="25:30" ht="18" customHeight="1">
      <c r="Y2037" s="19"/>
      <c r="Z2037" s="19"/>
      <c r="AD2037" s="19"/>
    </row>
    <row r="2038" spans="25:30" ht="18" customHeight="1">
      <c r="Y2038" s="19"/>
      <c r="Z2038" s="19"/>
      <c r="AD2038" s="19"/>
    </row>
    <row r="2039" spans="25:30" ht="18" customHeight="1">
      <c r="Y2039" s="19"/>
      <c r="Z2039" s="19"/>
      <c r="AD2039" s="19"/>
    </row>
    <row r="2040" spans="25:30" ht="18" customHeight="1">
      <c r="Y2040" s="19"/>
      <c r="Z2040" s="19"/>
      <c r="AD2040" s="19"/>
    </row>
    <row r="2041" spans="25:30" ht="18" customHeight="1">
      <c r="Y2041" s="19"/>
      <c r="Z2041" s="19"/>
      <c r="AD2041" s="19"/>
    </row>
    <row r="2042" spans="25:30" ht="18" customHeight="1">
      <c r="Y2042" s="19"/>
      <c r="Z2042" s="19"/>
      <c r="AD2042" s="19"/>
    </row>
    <row r="2043" spans="25:30" ht="18" customHeight="1">
      <c r="Y2043" s="19"/>
      <c r="Z2043" s="19"/>
      <c r="AD2043" s="19"/>
    </row>
    <row r="2044" spans="25:30" ht="18" customHeight="1">
      <c r="Y2044" s="19"/>
      <c r="Z2044" s="19"/>
      <c r="AD2044" s="19"/>
    </row>
    <row r="2045" spans="25:30" ht="18" customHeight="1">
      <c r="Y2045" s="19"/>
      <c r="Z2045" s="19"/>
      <c r="AD2045" s="19"/>
    </row>
    <row r="2046" spans="25:30" ht="18" customHeight="1">
      <c r="Y2046" s="19"/>
      <c r="Z2046" s="19"/>
      <c r="AD2046" s="19"/>
    </row>
    <row r="2047" spans="25:30" ht="18" customHeight="1">
      <c r="Y2047" s="19"/>
      <c r="Z2047" s="19"/>
      <c r="AD2047" s="19"/>
    </row>
    <row r="2048" spans="25:30" ht="18" customHeight="1">
      <c r="Y2048" s="19"/>
      <c r="Z2048" s="19"/>
      <c r="AD2048" s="19"/>
    </row>
    <row r="2049" spans="25:30" ht="18" customHeight="1">
      <c r="Y2049" s="19"/>
      <c r="Z2049" s="19"/>
      <c r="AD2049" s="19"/>
    </row>
    <row r="2050" spans="25:30" ht="18" customHeight="1">
      <c r="Y2050" s="19"/>
      <c r="Z2050" s="19"/>
      <c r="AD2050" s="19"/>
    </row>
    <row r="2051" spans="25:30" ht="18" customHeight="1">
      <c r="Y2051" s="19"/>
      <c r="Z2051" s="19"/>
      <c r="AD2051" s="19"/>
    </row>
    <row r="2052" spans="25:30" ht="18" customHeight="1">
      <c r="Y2052" s="19"/>
      <c r="Z2052" s="19"/>
      <c r="AD2052" s="19"/>
    </row>
    <row r="2053" spans="25:30" ht="18" customHeight="1">
      <c r="Y2053" s="19"/>
      <c r="Z2053" s="19"/>
      <c r="AD2053" s="19"/>
    </row>
    <row r="2054" spans="25:30" ht="18" customHeight="1">
      <c r="Y2054" s="19"/>
      <c r="Z2054" s="19"/>
      <c r="AD2054" s="19"/>
    </row>
    <row r="2055" spans="25:30" ht="18" customHeight="1">
      <c r="Y2055" s="19"/>
      <c r="Z2055" s="19"/>
      <c r="AD2055" s="19"/>
    </row>
    <row r="2056" spans="25:30" ht="18" customHeight="1">
      <c r="Y2056" s="19"/>
      <c r="Z2056" s="19"/>
      <c r="AD2056" s="19"/>
    </row>
    <row r="2057" spans="25:30" ht="18" customHeight="1">
      <c r="Y2057" s="19"/>
      <c r="Z2057" s="19"/>
      <c r="AD2057" s="19"/>
    </row>
    <row r="2058" spans="25:30" ht="18" customHeight="1">
      <c r="Y2058" s="19"/>
      <c r="Z2058" s="19"/>
      <c r="AD2058" s="19"/>
    </row>
    <row r="2059" spans="25:30" ht="18" customHeight="1">
      <c r="Y2059" s="19"/>
      <c r="Z2059" s="19"/>
      <c r="AD2059" s="19"/>
    </row>
    <row r="2060" spans="25:30" ht="18" customHeight="1">
      <c r="Y2060" s="19"/>
      <c r="Z2060" s="19"/>
      <c r="AD2060" s="19"/>
    </row>
    <row r="2061" spans="25:30" ht="18" customHeight="1">
      <c r="Y2061" s="19"/>
      <c r="Z2061" s="19"/>
      <c r="AD2061" s="19"/>
    </row>
    <row r="2062" spans="25:30" ht="18" customHeight="1">
      <c r="Y2062" s="19"/>
      <c r="Z2062" s="19"/>
      <c r="AD2062" s="19"/>
    </row>
    <row r="2063" spans="25:30" ht="18" customHeight="1">
      <c r="Y2063" s="19"/>
      <c r="Z2063" s="19"/>
      <c r="AD2063" s="19"/>
    </row>
    <row r="2064" spans="25:30" ht="18" customHeight="1">
      <c r="Y2064" s="19"/>
      <c r="Z2064" s="19"/>
      <c r="AD2064" s="19"/>
    </row>
    <row r="2065" spans="25:30" ht="18" customHeight="1">
      <c r="Y2065" s="19"/>
      <c r="Z2065" s="19"/>
      <c r="AD2065" s="19"/>
    </row>
    <row r="2066" spans="25:30" ht="18" customHeight="1">
      <c r="Y2066" s="19"/>
      <c r="Z2066" s="19"/>
      <c r="AD2066" s="19"/>
    </row>
    <row r="2067" spans="25:30" ht="18" customHeight="1">
      <c r="Y2067" s="19"/>
      <c r="Z2067" s="19"/>
      <c r="AD2067" s="19"/>
    </row>
    <row r="2068" spans="25:30" ht="18" customHeight="1">
      <c r="Y2068" s="19"/>
      <c r="Z2068" s="19"/>
      <c r="AD2068" s="19"/>
    </row>
    <row r="2069" spans="25:30" ht="18" customHeight="1">
      <c r="Y2069" s="19"/>
      <c r="Z2069" s="19"/>
      <c r="AD2069" s="19"/>
    </row>
    <row r="2070" spans="25:30" ht="18" customHeight="1">
      <c r="Y2070" s="19"/>
      <c r="Z2070" s="19"/>
      <c r="AD2070" s="19"/>
    </row>
    <row r="2071" spans="25:30" ht="18" customHeight="1">
      <c r="Y2071" s="19"/>
      <c r="Z2071" s="19"/>
      <c r="AD2071" s="19"/>
    </row>
    <row r="2072" spans="25:30" ht="18" customHeight="1">
      <c r="Y2072" s="19"/>
      <c r="Z2072" s="19"/>
      <c r="AD2072" s="19"/>
    </row>
    <row r="2073" spans="25:30" ht="18" customHeight="1">
      <c r="Y2073" s="19"/>
      <c r="Z2073" s="19"/>
      <c r="AD2073" s="19"/>
    </row>
    <row r="2074" spans="25:30" ht="18" customHeight="1">
      <c r="Y2074" s="19"/>
      <c r="Z2074" s="19"/>
      <c r="AD2074" s="19"/>
    </row>
    <row r="2075" spans="25:30" ht="18" customHeight="1">
      <c r="Y2075" s="19"/>
      <c r="Z2075" s="19"/>
      <c r="AD2075" s="19"/>
    </row>
    <row r="2076" spans="25:30" ht="18" customHeight="1">
      <c r="Y2076" s="19"/>
      <c r="Z2076" s="19"/>
      <c r="AD2076" s="19"/>
    </row>
    <row r="2077" spans="25:30" ht="18" customHeight="1">
      <c r="Y2077" s="19"/>
      <c r="Z2077" s="19"/>
      <c r="AD2077" s="19"/>
    </row>
    <row r="2078" spans="25:30" ht="18" customHeight="1">
      <c r="Y2078" s="19"/>
      <c r="Z2078" s="19"/>
      <c r="AD2078" s="19"/>
    </row>
    <row r="2079" spans="25:30" ht="18" customHeight="1">
      <c r="Y2079" s="19"/>
      <c r="Z2079" s="19"/>
      <c r="AD2079" s="19"/>
    </row>
    <row r="2080" spans="25:30" ht="18" customHeight="1">
      <c r="Y2080" s="19"/>
      <c r="Z2080" s="19"/>
      <c r="AD2080" s="19"/>
    </row>
    <row r="2081" spans="25:30" ht="18" customHeight="1">
      <c r="Y2081" s="19"/>
      <c r="Z2081" s="19"/>
      <c r="AD2081" s="19"/>
    </row>
    <row r="2082" spans="25:30" ht="18" customHeight="1">
      <c r="Y2082" s="19"/>
      <c r="Z2082" s="19"/>
      <c r="AD2082" s="19"/>
    </row>
    <row r="2083" spans="25:30" ht="18" customHeight="1">
      <c r="Y2083" s="19"/>
      <c r="Z2083" s="19"/>
      <c r="AD2083" s="19"/>
    </row>
    <row r="2084" spans="25:30" ht="18" customHeight="1">
      <c r="Y2084" s="19"/>
      <c r="Z2084" s="19"/>
      <c r="AD2084" s="19"/>
    </row>
    <row r="2085" spans="25:30" ht="18" customHeight="1">
      <c r="Y2085" s="19"/>
      <c r="Z2085" s="19"/>
      <c r="AD2085" s="19"/>
    </row>
    <row r="2086" spans="25:30" ht="18" customHeight="1">
      <c r="Y2086" s="19"/>
      <c r="Z2086" s="19"/>
      <c r="AD2086" s="19"/>
    </row>
    <row r="2087" spans="25:30" ht="18" customHeight="1">
      <c r="Y2087" s="19"/>
      <c r="Z2087" s="19"/>
      <c r="AD2087" s="19"/>
    </row>
    <row r="2088" spans="25:30" ht="18" customHeight="1">
      <c r="Y2088" s="19"/>
      <c r="Z2088" s="19"/>
      <c r="AD2088" s="19"/>
    </row>
    <row r="2089" spans="25:30" ht="18" customHeight="1">
      <c r="Y2089" s="19"/>
      <c r="Z2089" s="19"/>
      <c r="AD2089" s="19"/>
    </row>
    <row r="2090" spans="25:30" ht="18" customHeight="1">
      <c r="Y2090" s="19"/>
      <c r="Z2090" s="19"/>
      <c r="AD2090" s="19"/>
    </row>
    <row r="2091" spans="25:30" ht="18" customHeight="1">
      <c r="Y2091" s="19"/>
      <c r="Z2091" s="19"/>
      <c r="AD2091" s="19"/>
    </row>
    <row r="2092" spans="25:30" ht="18" customHeight="1">
      <c r="Y2092" s="19"/>
      <c r="Z2092" s="19"/>
      <c r="AD2092" s="19"/>
    </row>
    <row r="2093" spans="25:30" ht="18" customHeight="1">
      <c r="Y2093" s="19"/>
      <c r="Z2093" s="19"/>
      <c r="AD2093" s="19"/>
    </row>
    <row r="2094" spans="25:30" ht="18" customHeight="1">
      <c r="Y2094" s="19"/>
      <c r="Z2094" s="19"/>
      <c r="AD2094" s="19"/>
    </row>
    <row r="2095" spans="25:30" ht="18" customHeight="1">
      <c r="Y2095" s="19"/>
      <c r="Z2095" s="19"/>
      <c r="AD2095" s="19"/>
    </row>
    <row r="2096" spans="25:30" ht="18" customHeight="1">
      <c r="Y2096" s="19"/>
      <c r="Z2096" s="19"/>
      <c r="AD2096" s="19"/>
    </row>
    <row r="2097" spans="25:30" ht="18" customHeight="1">
      <c r="Y2097" s="19"/>
      <c r="Z2097" s="19"/>
      <c r="AD2097" s="19"/>
    </row>
    <row r="2098" spans="25:30" ht="18" customHeight="1">
      <c r="Y2098" s="19"/>
      <c r="Z2098" s="19"/>
      <c r="AD2098" s="19"/>
    </row>
    <row r="2099" spans="25:30" ht="18" customHeight="1">
      <c r="Y2099" s="19"/>
      <c r="Z2099" s="19"/>
      <c r="AD2099" s="19"/>
    </row>
    <row r="2100" spans="25:30" ht="18" customHeight="1">
      <c r="Y2100" s="19"/>
      <c r="Z2100" s="19"/>
      <c r="AD2100" s="19"/>
    </row>
    <row r="2101" spans="25:30" ht="18" customHeight="1">
      <c r="Y2101" s="19"/>
      <c r="Z2101" s="19"/>
      <c r="AD2101" s="19"/>
    </row>
    <row r="2102" spans="25:30" ht="18" customHeight="1">
      <c r="Y2102" s="19"/>
      <c r="Z2102" s="19"/>
      <c r="AD2102" s="19"/>
    </row>
    <row r="2103" spans="25:30" ht="18" customHeight="1">
      <c r="Y2103" s="19"/>
      <c r="Z2103" s="19"/>
      <c r="AD2103" s="19"/>
    </row>
    <row r="2104" spans="25:30" ht="18" customHeight="1">
      <c r="Y2104" s="19"/>
      <c r="Z2104" s="19"/>
      <c r="AD2104" s="19"/>
    </row>
    <row r="2105" spans="25:30" ht="18" customHeight="1">
      <c r="Y2105" s="19"/>
      <c r="Z2105" s="19"/>
      <c r="AD2105" s="19"/>
    </row>
    <row r="2106" spans="25:30" ht="18" customHeight="1">
      <c r="Y2106" s="19"/>
      <c r="Z2106" s="19"/>
      <c r="AD2106" s="19"/>
    </row>
    <row r="2107" spans="25:30" ht="18" customHeight="1">
      <c r="Y2107" s="19"/>
      <c r="Z2107" s="19"/>
      <c r="AD2107" s="19"/>
    </row>
    <row r="2108" spans="25:30" ht="18" customHeight="1">
      <c r="Y2108" s="19"/>
      <c r="Z2108" s="19"/>
      <c r="AD2108" s="19"/>
    </row>
    <row r="2109" spans="25:30" ht="18" customHeight="1">
      <c r="Y2109" s="19"/>
      <c r="Z2109" s="19"/>
      <c r="AD2109" s="19"/>
    </row>
    <row r="2110" spans="25:30" ht="18" customHeight="1">
      <c r="Y2110" s="19"/>
      <c r="Z2110" s="19"/>
      <c r="AD2110" s="19"/>
    </row>
    <row r="2111" spans="25:30" ht="18" customHeight="1">
      <c r="Y2111" s="19"/>
      <c r="Z2111" s="19"/>
      <c r="AD2111" s="19"/>
    </row>
    <row r="2112" spans="25:30" ht="18" customHeight="1">
      <c r="Y2112" s="19"/>
      <c r="Z2112" s="19"/>
      <c r="AD2112" s="19"/>
    </row>
    <row r="2113" spans="25:30" ht="18" customHeight="1">
      <c r="Y2113" s="19"/>
      <c r="Z2113" s="19"/>
      <c r="AD2113" s="19"/>
    </row>
    <row r="2114" spans="25:30" ht="18" customHeight="1">
      <c r="Y2114" s="19"/>
      <c r="Z2114" s="19"/>
      <c r="AD2114" s="19"/>
    </row>
    <row r="2115" spans="25:30" ht="18" customHeight="1">
      <c r="Y2115" s="19"/>
      <c r="Z2115" s="19"/>
      <c r="AD2115" s="19"/>
    </row>
    <row r="2116" spans="25:30" ht="18" customHeight="1">
      <c r="Y2116" s="19"/>
      <c r="Z2116" s="19"/>
      <c r="AD2116" s="19"/>
    </row>
    <row r="2117" spans="25:30" ht="18" customHeight="1">
      <c r="Y2117" s="19"/>
      <c r="Z2117" s="19"/>
      <c r="AD2117" s="19"/>
    </row>
    <row r="2118" spans="25:30" ht="18" customHeight="1">
      <c r="Y2118" s="19"/>
      <c r="Z2118" s="19"/>
      <c r="AD2118" s="19"/>
    </row>
    <row r="2119" spans="25:30" ht="18" customHeight="1">
      <c r="Y2119" s="19"/>
      <c r="Z2119" s="19"/>
      <c r="AD2119" s="19"/>
    </row>
    <row r="2120" spans="25:30" ht="18" customHeight="1">
      <c r="Y2120" s="19"/>
      <c r="Z2120" s="19"/>
      <c r="AD2120" s="19"/>
    </row>
    <row r="2121" spans="25:30" ht="18" customHeight="1">
      <c r="Y2121" s="19"/>
      <c r="Z2121" s="19"/>
      <c r="AD2121" s="19"/>
    </row>
    <row r="2122" spans="25:30" ht="18" customHeight="1">
      <c r="Y2122" s="19"/>
      <c r="Z2122" s="19"/>
      <c r="AD2122" s="19"/>
    </row>
    <row r="2123" spans="25:30" ht="18" customHeight="1">
      <c r="Y2123" s="19"/>
      <c r="Z2123" s="19"/>
      <c r="AD2123" s="19"/>
    </row>
    <row r="2124" spans="25:30" ht="18" customHeight="1">
      <c r="Y2124" s="19"/>
      <c r="Z2124" s="19"/>
      <c r="AD2124" s="19"/>
    </row>
    <row r="2125" spans="25:30" ht="18" customHeight="1">
      <c r="Y2125" s="19"/>
      <c r="Z2125" s="19"/>
      <c r="AD2125" s="19"/>
    </row>
    <row r="2126" spans="25:30" ht="18" customHeight="1">
      <c r="Y2126" s="19"/>
      <c r="Z2126" s="19"/>
      <c r="AD2126" s="19"/>
    </row>
    <row r="2127" spans="25:30" ht="18" customHeight="1">
      <c r="Y2127" s="19"/>
      <c r="Z2127" s="19"/>
      <c r="AD2127" s="19"/>
    </row>
    <row r="2128" spans="25:30" ht="18" customHeight="1">
      <c r="Y2128" s="19"/>
      <c r="Z2128" s="19"/>
      <c r="AD2128" s="19"/>
    </row>
    <row r="2129" spans="25:30" ht="18" customHeight="1">
      <c r="Y2129" s="19"/>
      <c r="Z2129" s="19"/>
      <c r="AD2129" s="19"/>
    </row>
    <row r="2130" spans="25:30" ht="18" customHeight="1">
      <c r="Y2130" s="19"/>
      <c r="Z2130" s="19"/>
      <c r="AD2130" s="19"/>
    </row>
    <row r="2131" spans="25:30" ht="18" customHeight="1">
      <c r="Y2131" s="19"/>
      <c r="Z2131" s="19"/>
      <c r="AD2131" s="19"/>
    </row>
    <row r="2132" spans="25:30" ht="18" customHeight="1">
      <c r="Y2132" s="19"/>
      <c r="Z2132" s="19"/>
      <c r="AD2132" s="19"/>
    </row>
    <row r="2133" spans="25:30" ht="18" customHeight="1">
      <c r="Y2133" s="19"/>
      <c r="Z2133" s="19"/>
      <c r="AD2133" s="19"/>
    </row>
    <row r="2134" spans="25:30" ht="18" customHeight="1">
      <c r="Y2134" s="19"/>
      <c r="Z2134" s="19"/>
      <c r="AD2134" s="19"/>
    </row>
    <row r="2135" spans="25:30" ht="18" customHeight="1">
      <c r="Y2135" s="19"/>
      <c r="Z2135" s="19"/>
      <c r="AD2135" s="19"/>
    </row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</sheetData>
  <sheetProtection password="C289" sheet="1" objects="1" scenarios="1" selectLockedCells="1"/>
  <dataValidations count="1">
    <dataValidation type="whole" allowBlank="1" showInputMessage="1" showErrorMessage="1" promptTitle="1/4 délky vlákna" prompt="Celé číslo&#10;3 až 11.&#10;(ESC) &#10;Po zadání tiskni F9 !" errorTitle="Rozsah !" sqref="B33">
      <formula1>3</formula1>
      <formula2>11</formula2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21"/>
  <sheetViews>
    <sheetView workbookViewId="0" topLeftCell="A1">
      <selection activeCell="M36" sqref="M36"/>
    </sheetView>
  </sheetViews>
  <sheetFormatPr defaultColWidth="9.140625" defaultRowHeight="24" customHeight="1"/>
  <cols>
    <col min="1" max="20" width="9.140625" style="1" customWidth="1"/>
    <col min="21" max="21" width="13.00390625" style="4" customWidth="1"/>
    <col min="22" max="22" width="9.140625" style="6" customWidth="1"/>
    <col min="23" max="23" width="14.57421875" style="6" bestFit="1" customWidth="1"/>
    <col min="24" max="24" width="9.00390625" style="1" customWidth="1"/>
    <col min="25" max="25" width="6.8515625" style="18" customWidth="1"/>
    <col min="26" max="26" width="15.57421875" style="19" customWidth="1"/>
    <col min="27" max="35" width="6.8515625" style="19" customWidth="1"/>
    <col min="36" max="36" width="3.421875" style="16" customWidth="1"/>
    <col min="37" max="37" width="9.140625" style="19" customWidth="1"/>
    <col min="38" max="16384" width="9.140625" style="1" customWidth="1"/>
  </cols>
  <sheetData>
    <row r="1" spans="1:20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X2" s="17"/>
    </row>
    <row r="3" spans="1:20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2" ht="16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9" t="s">
        <v>12</v>
      </c>
      <c r="V6" s="7"/>
      <c r="Y6" s="22" t="s">
        <v>25</v>
      </c>
      <c r="AD6" s="15" t="s">
        <v>50</v>
      </c>
      <c r="AF6" s="17"/>
    </row>
    <row r="7" spans="1:32" ht="16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4" t="s">
        <v>7</v>
      </c>
      <c r="W7" s="6">
        <f>m*g*(2*SQRT(ho^2+d^2)-ho-2*d)</f>
        <v>-26.285815777493124</v>
      </c>
      <c r="Y7" s="18" t="s">
        <v>9</v>
      </c>
      <c r="Z7" s="19">
        <f>ho</f>
        <v>5.773502691896258</v>
      </c>
      <c r="AA7" s="19">
        <v>0</v>
      </c>
      <c r="AD7" s="19" t="s">
        <v>51</v>
      </c>
      <c r="AF7" s="17"/>
    </row>
    <row r="8" spans="1:32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 t="s">
        <v>8</v>
      </c>
      <c r="W8" s="6">
        <f>-m*g*d*(2-SQRT(3))</f>
        <v>-26.28581577749315</v>
      </c>
      <c r="Y8" s="18" t="s">
        <v>31</v>
      </c>
      <c r="Z8" s="19">
        <f>ho</f>
        <v>5.773502691896258</v>
      </c>
      <c r="AA8" s="19">
        <f>-W11</f>
        <v>26.285815777493124</v>
      </c>
      <c r="AC8" s="19" t="s">
        <v>70</v>
      </c>
      <c r="AD8" s="17">
        <f aca="true" t="shared" si="0" ref="AD8:AD13">h</f>
        <v>9.493333333333444</v>
      </c>
      <c r="AE8" s="17">
        <v>0</v>
      </c>
      <c r="AF8" s="17"/>
    </row>
    <row r="9" spans="1:32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" t="s">
        <v>6</v>
      </c>
      <c r="AD9" s="19">
        <f t="shared" si="0"/>
        <v>9.493333333333444</v>
      </c>
      <c r="AE9" s="20">
        <f>m*g*(2*SQRT(AD9^2+d^2)-AD9-2*d)</f>
        <v>-18.79877073161473</v>
      </c>
      <c r="AF9" s="17"/>
    </row>
    <row r="10" spans="1:31" ht="16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 t="s">
        <v>9</v>
      </c>
      <c r="V10" s="6">
        <f>ho</f>
        <v>5.773502691896258</v>
      </c>
      <c r="W10" s="6">
        <v>0</v>
      </c>
      <c r="Y10" s="18" t="s">
        <v>34</v>
      </c>
      <c r="AC10" s="19" t="s">
        <v>71</v>
      </c>
      <c r="AD10" s="19">
        <f t="shared" si="0"/>
        <v>9.493333333333444</v>
      </c>
      <c r="AE10" s="19">
        <f>MIN(AC21:AC121)-2</f>
        <v>-8.152332939690282</v>
      </c>
    </row>
    <row r="11" spans="1:31" ht="1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4" t="s">
        <v>10</v>
      </c>
      <c r="V11" s="6">
        <f>ho</f>
        <v>5.773502691896258</v>
      </c>
      <c r="W11" s="6">
        <f>W7</f>
        <v>-26.285815777493124</v>
      </c>
      <c r="X11" s="1" t="s">
        <v>35</v>
      </c>
      <c r="Y11" s="18">
        <f>Z$44</f>
        <v>3.0666666666666664</v>
      </c>
      <c r="Z11" s="19">
        <f>AC44</f>
        <v>-5.995865527480944</v>
      </c>
      <c r="AD11" s="19">
        <f t="shared" si="0"/>
        <v>9.493333333333444</v>
      </c>
      <c r="AE11" s="19">
        <f>-W11+2</f>
        <v>28.285815777493124</v>
      </c>
    </row>
    <row r="12" spans="1:31" ht="16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" t="s">
        <v>11</v>
      </c>
      <c r="V12" s="6">
        <f>hm</f>
        <v>13.333333333333334</v>
      </c>
      <c r="W12" s="6">
        <v>0</v>
      </c>
      <c r="X12" s="1" t="s">
        <v>36</v>
      </c>
      <c r="Y12" s="18">
        <f>Z$44</f>
        <v>3.0666666666666664</v>
      </c>
      <c r="Z12" s="19">
        <f>AE44</f>
        <v>1.7579275572593294</v>
      </c>
      <c r="AC12" s="19" t="s">
        <v>72</v>
      </c>
      <c r="AD12" s="19">
        <f t="shared" si="0"/>
        <v>9.493333333333444</v>
      </c>
      <c r="AE12" s="19">
        <v>0</v>
      </c>
    </row>
    <row r="13" spans="1:31" ht="16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4" t="s">
        <v>26</v>
      </c>
      <c r="V13" s="6">
        <f>V11</f>
        <v>5.773502691896258</v>
      </c>
      <c r="W13" s="6">
        <f>W11*1.1</f>
        <v>-28.91439735524244</v>
      </c>
      <c r="X13" s="1" t="s">
        <v>37</v>
      </c>
      <c r="Y13" s="18">
        <f>Z$44</f>
        <v>3.0666666666666664</v>
      </c>
      <c r="Z13" s="19">
        <f>AG44</f>
        <v>-2.480010412962285</v>
      </c>
      <c r="AD13" s="19">
        <f t="shared" si="0"/>
        <v>9.493333333333444</v>
      </c>
      <c r="AE13" s="19">
        <f>AE11</f>
        <v>28.285815777493124</v>
      </c>
    </row>
    <row r="14" spans="1:23" ht="16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4" t="s">
        <v>27</v>
      </c>
      <c r="V14" s="6">
        <f>hm</f>
        <v>13.333333333333334</v>
      </c>
      <c r="W14" s="6">
        <f>0.2*W11</f>
        <v>-5.257163155498625</v>
      </c>
    </row>
    <row r="15" spans="1:28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4"/>
      <c r="V15" s="6">
        <f>V14</f>
        <v>13.333333333333334</v>
      </c>
      <c r="W15" s="6">
        <v>0</v>
      </c>
      <c r="AB15" s="19" t="s">
        <v>77</v>
      </c>
    </row>
    <row r="16" spans="1:30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4" t="s">
        <v>73</v>
      </c>
      <c r="V16" s="16">
        <v>0</v>
      </c>
      <c r="W16" s="16">
        <v>0</v>
      </c>
      <c r="AB16" s="19">
        <v>3</v>
      </c>
      <c r="AC16" s="19">
        <f>MIN(AC21:AC121)</f>
        <v>-6.1523329396902815</v>
      </c>
      <c r="AD16" s="19" t="s">
        <v>76</v>
      </c>
    </row>
    <row r="17" spans="1:33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Z17" s="19" t="s">
        <v>19</v>
      </c>
      <c r="AB17" s="19">
        <v>3</v>
      </c>
      <c r="AC17" s="19">
        <f>MAX(AE21:AE121)</f>
        <v>3.2079443637258778</v>
      </c>
      <c r="AD17" s="19" t="s">
        <v>75</v>
      </c>
      <c r="AG17" s="19" t="s">
        <v>32</v>
      </c>
    </row>
    <row r="18" spans="1:33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5" t="s">
        <v>17</v>
      </c>
      <c r="Z18" s="19" t="s">
        <v>20</v>
      </c>
      <c r="AA18" s="19">
        <f>hm/100</f>
        <v>0.13333333333333333</v>
      </c>
      <c r="AG18" s="19" t="s">
        <v>33</v>
      </c>
    </row>
    <row r="19" spans="1:33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4" t="s">
        <v>13</v>
      </c>
      <c r="V19" s="6">
        <f>hm/100</f>
        <v>0.13333333333333333</v>
      </c>
      <c r="AC19" s="19" t="s">
        <v>41</v>
      </c>
      <c r="AD19" s="19" t="s">
        <v>42</v>
      </c>
      <c r="AE19" s="19" t="s">
        <v>41</v>
      </c>
      <c r="AG19" s="19" t="s">
        <v>44</v>
      </c>
    </row>
    <row r="20" spans="1:35" ht="16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Y20" s="18" t="s">
        <v>23</v>
      </c>
      <c r="Z20" s="19" t="s">
        <v>22</v>
      </c>
      <c r="AA20" s="19" t="s">
        <v>28</v>
      </c>
      <c r="AB20" s="19" t="s">
        <v>29</v>
      </c>
      <c r="AC20" s="19" t="s">
        <v>24</v>
      </c>
      <c r="AD20" s="19" t="s">
        <v>47</v>
      </c>
      <c r="AE20" s="19" t="s">
        <v>21</v>
      </c>
      <c r="AF20" s="19" t="s">
        <v>46</v>
      </c>
      <c r="AH20" s="19" t="s">
        <v>45</v>
      </c>
      <c r="AI20" s="19" t="s">
        <v>43</v>
      </c>
    </row>
    <row r="21" spans="1:35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">
        <v>0</v>
      </c>
      <c r="V21" s="8">
        <f aca="true" t="shared" si="1" ref="V21:V52">U21*V$19</f>
        <v>0</v>
      </c>
      <c r="W21" s="6">
        <f aca="true" t="shared" si="2" ref="W21:W52">m*g*(2*SQRT(V21^2+d^2)-V21-2*d)</f>
        <v>0</v>
      </c>
      <c r="Y21" s="18">
        <v>0</v>
      </c>
      <c r="Z21" s="19">
        <v>0</v>
      </c>
      <c r="AA21" s="19">
        <f>2*g*Z21^2*(2*d+Z21-2*SQRT(Z21^2+d^2))/(3*Z21^2+d^2)</f>
        <v>0</v>
      </c>
      <c r="AB21" s="19">
        <v>0</v>
      </c>
      <c r="AC21" s="19">
        <f>-SQRT(AB21)</f>
        <v>0</v>
      </c>
      <c r="AD21" s="19">
        <f>-AC21</f>
        <v>0</v>
      </c>
      <c r="AE21" s="19">
        <f>SQRT(AA21)</f>
        <v>0</v>
      </c>
      <c r="AF21" s="19">
        <f>-AE21</f>
        <v>0</v>
      </c>
      <c r="AG21" s="19">
        <f aca="true" t="shared" si="3" ref="AG21:AG52">m*(AC21+2*AE21)</f>
        <v>0</v>
      </c>
      <c r="AH21" s="19">
        <f>-AG21</f>
        <v>0</v>
      </c>
      <c r="AI21" s="19">
        <f aca="true" t="shared" si="4" ref="AI21:AI52">0.5*m*(AB21+2*AA21)</f>
        <v>0</v>
      </c>
    </row>
    <row r="22" spans="1:35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 t="s">
        <v>15</v>
      </c>
      <c r="L22" s="2"/>
      <c r="M22" s="2"/>
      <c r="N22" s="2"/>
      <c r="O22" s="2"/>
      <c r="P22" s="2"/>
      <c r="Q22" s="2"/>
      <c r="R22" s="2"/>
      <c r="S22" s="2"/>
      <c r="T22" s="2"/>
      <c r="U22" s="4">
        <f>U21+1</f>
        <v>1</v>
      </c>
      <c r="V22" s="8">
        <f t="shared" si="1"/>
        <v>0.13333333333333333</v>
      </c>
      <c r="W22" s="6">
        <f t="shared" si="2"/>
        <v>-1.2905607750422234</v>
      </c>
      <c r="Y22" s="18">
        <f>Y21+1</f>
        <v>1</v>
      </c>
      <c r="Z22" s="19">
        <f aca="true" t="shared" si="5" ref="Z22:Z53">Z21+AA$18</f>
        <v>0.13333333333333333</v>
      </c>
      <c r="AA22" s="19">
        <f aca="true" t="shared" si="6" ref="AA22:AA52">2*g*Z22^2*(2*d+Z22-2*SQRT(Z22^2+d^2))/(3*Z22^2+d^2)</f>
        <v>0.00045862145523888536</v>
      </c>
      <c r="AB22" s="19">
        <f aca="true" t="shared" si="7" ref="AB22:AB53">AA22*(Z22^2+d^2)/Z22^2</f>
        <v>2.580204307173969</v>
      </c>
      <c r="AC22" s="19">
        <f aca="true" t="shared" si="8" ref="AC22:AC85">-SQRT(AB22)</f>
        <v>-1.6063014372072164</v>
      </c>
      <c r="AD22" s="19">
        <f aca="true" t="shared" si="9" ref="AD22:AD85">-AC22</f>
        <v>1.6063014372072164</v>
      </c>
      <c r="AE22" s="19">
        <f aca="true" t="shared" si="10" ref="AE22:AE85">SQRT(AA22)</f>
        <v>0.021415448985227587</v>
      </c>
      <c r="AF22" s="19">
        <f aca="true" t="shared" si="11" ref="AF22:AF85">-AE22</f>
        <v>-0.021415448985227587</v>
      </c>
      <c r="AG22" s="19">
        <f t="shared" si="3"/>
        <v>-1.5634705392367612</v>
      </c>
      <c r="AH22" s="19">
        <f aca="true" t="shared" si="12" ref="AH22:AH85">-AG22</f>
        <v>1.5634705392367612</v>
      </c>
      <c r="AI22" s="19">
        <f t="shared" si="4"/>
        <v>1.2905607750422234</v>
      </c>
    </row>
    <row r="23" spans="1:35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">
        <f>U22+1</f>
        <v>2</v>
      </c>
      <c r="V23" s="8">
        <f t="shared" si="1"/>
        <v>0.26666666666666666</v>
      </c>
      <c r="W23" s="6">
        <f t="shared" si="2"/>
        <v>-2.5462523973702065</v>
      </c>
      <c r="Y23" s="18">
        <f aca="true" t="shared" si="13" ref="Y23:Y86">Y22+1</f>
        <v>2</v>
      </c>
      <c r="Z23" s="19">
        <f t="shared" si="5"/>
        <v>0.26666666666666666</v>
      </c>
      <c r="AA23" s="19">
        <f t="shared" si="6"/>
        <v>0.0036136276705626487</v>
      </c>
      <c r="AB23" s="19">
        <f t="shared" si="7"/>
        <v>5.0852775393992875</v>
      </c>
      <c r="AC23" s="19">
        <f t="shared" si="8"/>
        <v>-2.2550559947370017</v>
      </c>
      <c r="AD23" s="19">
        <f t="shared" si="9"/>
        <v>2.2550559947370017</v>
      </c>
      <c r="AE23" s="19">
        <f t="shared" si="10"/>
        <v>0.060113456651257786</v>
      </c>
      <c r="AF23" s="19">
        <f t="shared" si="11"/>
        <v>-0.060113456651257786</v>
      </c>
      <c r="AG23" s="19">
        <f t="shared" si="3"/>
        <v>-2.134829081434486</v>
      </c>
      <c r="AH23" s="19">
        <f t="shared" si="12"/>
        <v>2.134829081434486</v>
      </c>
      <c r="AI23" s="19">
        <f t="shared" si="4"/>
        <v>2.5462523973702065</v>
      </c>
    </row>
    <row r="24" spans="1:35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">
        <f aca="true" t="shared" si="14" ref="U24:U87">U23+1</f>
        <v>3</v>
      </c>
      <c r="V24" s="8">
        <f t="shared" si="1"/>
        <v>0.4</v>
      </c>
      <c r="W24" s="6">
        <f t="shared" si="2"/>
        <v>-3.7671027338229535</v>
      </c>
      <c r="Y24" s="18">
        <f t="shared" si="13"/>
        <v>3</v>
      </c>
      <c r="Z24" s="19">
        <f t="shared" si="5"/>
        <v>0.4</v>
      </c>
      <c r="AA24" s="19">
        <f t="shared" si="6"/>
        <v>0.01199714246440431</v>
      </c>
      <c r="AB24" s="19">
        <f t="shared" si="7"/>
        <v>7.5102111827170965</v>
      </c>
      <c r="AC24" s="19">
        <f t="shared" si="8"/>
        <v>-2.740476451772045</v>
      </c>
      <c r="AD24" s="19">
        <f t="shared" si="9"/>
        <v>2.740476451772045</v>
      </c>
      <c r="AE24" s="19">
        <f t="shared" si="10"/>
        <v>0.1095314679186046</v>
      </c>
      <c r="AF24" s="19">
        <f t="shared" si="11"/>
        <v>-0.1095314679186046</v>
      </c>
      <c r="AG24" s="19">
        <f t="shared" si="3"/>
        <v>-2.5214135159348356</v>
      </c>
      <c r="AH24" s="19">
        <f t="shared" si="12"/>
        <v>2.5214135159348356</v>
      </c>
      <c r="AI24" s="19">
        <f t="shared" si="4"/>
        <v>3.7671027338229526</v>
      </c>
    </row>
    <row r="25" spans="1:35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">
        <f t="shared" si="14"/>
        <v>4</v>
      </c>
      <c r="V25" s="8">
        <f t="shared" si="1"/>
        <v>0.5333333333333333</v>
      </c>
      <c r="W25" s="6">
        <f t="shared" si="2"/>
        <v>-4.9531581467358325</v>
      </c>
      <c r="Y25" s="18">
        <f t="shared" si="13"/>
        <v>4</v>
      </c>
      <c r="Z25" s="19">
        <f t="shared" si="5"/>
        <v>0.5333333333333333</v>
      </c>
      <c r="AA25" s="19">
        <f t="shared" si="6"/>
        <v>0.02793954886225042</v>
      </c>
      <c r="AB25" s="19">
        <f t="shared" si="7"/>
        <v>9.850437195747164</v>
      </c>
      <c r="AC25" s="19">
        <f t="shared" si="8"/>
        <v>-3.1385406155962303</v>
      </c>
      <c r="AD25" s="19">
        <f t="shared" si="9"/>
        <v>3.1385406155962303</v>
      </c>
      <c r="AE25" s="19">
        <f t="shared" si="10"/>
        <v>0.16715127538326</v>
      </c>
      <c r="AF25" s="19">
        <f t="shared" si="11"/>
        <v>-0.16715127538326</v>
      </c>
      <c r="AG25" s="19">
        <f t="shared" si="3"/>
        <v>-2.8042380648297103</v>
      </c>
      <c r="AH25" s="19">
        <f t="shared" si="12"/>
        <v>2.8042380648297103</v>
      </c>
      <c r="AI25" s="19">
        <f t="shared" si="4"/>
        <v>4.9531581467358325</v>
      </c>
    </row>
    <row r="26" spans="1:35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">
        <f t="shared" si="14"/>
        <v>5</v>
      </c>
      <c r="V26" s="8">
        <f t="shared" si="1"/>
        <v>0.6666666666666666</v>
      </c>
      <c r="W26" s="6">
        <f t="shared" si="2"/>
        <v>-6.104483370882374</v>
      </c>
      <c r="Y26" s="18">
        <f t="shared" si="13"/>
        <v>5</v>
      </c>
      <c r="Z26" s="19">
        <f t="shared" si="5"/>
        <v>0.6666666666666666</v>
      </c>
      <c r="AA26" s="19">
        <f t="shared" si="6"/>
        <v>0.05354809974458223</v>
      </c>
      <c r="AB26" s="19">
        <f t="shared" si="7"/>
        <v>12.101870542275584</v>
      </c>
      <c r="AC26" s="19">
        <f t="shared" si="8"/>
        <v>-3.4787742873425382</v>
      </c>
      <c r="AD26" s="19">
        <f t="shared" si="9"/>
        <v>3.4787742873425382</v>
      </c>
      <c r="AE26" s="19">
        <f t="shared" si="10"/>
        <v>0.23140462342957244</v>
      </c>
      <c r="AF26" s="19">
        <f t="shared" si="11"/>
        <v>-0.23140462342957244</v>
      </c>
      <c r="AG26" s="19">
        <f t="shared" si="3"/>
        <v>-3.0159650404833935</v>
      </c>
      <c r="AH26" s="19">
        <f t="shared" si="12"/>
        <v>3.0159650404833935</v>
      </c>
      <c r="AI26" s="19">
        <f t="shared" si="4"/>
        <v>6.104483370882375</v>
      </c>
    </row>
    <row r="27" spans="1:35" ht="16.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>
        <f t="shared" si="14"/>
        <v>6</v>
      </c>
      <c r="V27" s="8">
        <f t="shared" si="1"/>
        <v>0.8</v>
      </c>
      <c r="W27" s="6">
        <f t="shared" si="2"/>
        <v>-7.221161342260049</v>
      </c>
      <c r="Y27" s="18">
        <f t="shared" si="13"/>
        <v>6</v>
      </c>
      <c r="Z27" s="19">
        <f t="shared" si="5"/>
        <v>0.7999999999999999</v>
      </c>
      <c r="AA27" s="19">
        <f t="shared" si="6"/>
        <v>0.09068962439259089</v>
      </c>
      <c r="AB27" s="19">
        <f t="shared" si="7"/>
        <v>14.260943435734918</v>
      </c>
      <c r="AC27" s="19">
        <f t="shared" si="8"/>
        <v>-3.7763664329266193</v>
      </c>
      <c r="AD27" s="19">
        <f t="shared" si="9"/>
        <v>3.7763664329266193</v>
      </c>
      <c r="AE27" s="19">
        <f t="shared" si="10"/>
        <v>0.30114718061537765</v>
      </c>
      <c r="AF27" s="19">
        <f t="shared" si="11"/>
        <v>-0.30114718061537765</v>
      </c>
      <c r="AG27" s="19">
        <f t="shared" si="3"/>
        <v>-3.174072071695864</v>
      </c>
      <c r="AH27" s="19">
        <f t="shared" si="12"/>
        <v>3.174072071695864</v>
      </c>
      <c r="AI27" s="19">
        <f t="shared" si="4"/>
        <v>7.22116134226005</v>
      </c>
    </row>
    <row r="28" spans="1:35" ht="26.25" customHeight="1" thickBot="1">
      <c r="A28" s="2"/>
      <c r="B28" s="13" t="s">
        <v>0</v>
      </c>
      <c r="C28" s="13" t="s">
        <v>1</v>
      </c>
      <c r="D28" s="13" t="s">
        <v>2</v>
      </c>
      <c r="E28" s="10"/>
      <c r="F28" s="31" t="s">
        <v>14</v>
      </c>
      <c r="G28" s="2"/>
      <c r="H28" s="11" t="s">
        <v>38</v>
      </c>
      <c r="I28" s="11" t="s">
        <v>39</v>
      </c>
      <c r="J28" s="11" t="s">
        <v>40</v>
      </c>
      <c r="K28" s="2"/>
      <c r="L28" s="2"/>
      <c r="M28" s="2"/>
      <c r="N28" s="37" t="s">
        <v>86</v>
      </c>
      <c r="O28" s="2"/>
      <c r="P28" s="2"/>
      <c r="Q28" s="2"/>
      <c r="R28" s="2"/>
      <c r="S28" s="2"/>
      <c r="T28" s="2"/>
      <c r="U28" s="4">
        <f t="shared" si="14"/>
        <v>7</v>
      </c>
      <c r="V28" s="8">
        <f t="shared" si="1"/>
        <v>0.9333333333333333</v>
      </c>
      <c r="W28" s="6">
        <f t="shared" si="2"/>
        <v>-8.303292979771534</v>
      </c>
      <c r="Y28" s="18">
        <f t="shared" si="13"/>
        <v>7</v>
      </c>
      <c r="Z28" s="19">
        <f t="shared" si="5"/>
        <v>0.9333333333333332</v>
      </c>
      <c r="AA28" s="19">
        <f t="shared" si="6"/>
        <v>0.1409776008346518</v>
      </c>
      <c r="AB28" s="19">
        <f t="shared" si="7"/>
        <v>16.324630757873763</v>
      </c>
      <c r="AC28" s="19">
        <f t="shared" si="8"/>
        <v>-4.040375076385082</v>
      </c>
      <c r="AD28" s="19">
        <f t="shared" si="9"/>
        <v>4.040375076385082</v>
      </c>
      <c r="AE28" s="19">
        <f t="shared" si="10"/>
        <v>0.3754698401132264</v>
      </c>
      <c r="AF28" s="19">
        <f t="shared" si="11"/>
        <v>-0.3754698401132264</v>
      </c>
      <c r="AG28" s="19">
        <f t="shared" si="3"/>
        <v>-3.2894353961586296</v>
      </c>
      <c r="AH28" s="19">
        <f t="shared" si="12"/>
        <v>3.2894353961586296</v>
      </c>
      <c r="AI28" s="19">
        <f t="shared" si="4"/>
        <v>8.303292979771534</v>
      </c>
    </row>
    <row r="29" spans="1:35" ht="26.25" customHeight="1" thickBot="1">
      <c r="A29" s="2"/>
      <c r="B29" s="35">
        <f>d</f>
        <v>10</v>
      </c>
      <c r="C29" s="35">
        <f>m</f>
        <v>1</v>
      </c>
      <c r="D29" s="35">
        <f>g</f>
        <v>9.81</v>
      </c>
      <c r="E29" s="10"/>
      <c r="F29" s="32">
        <f>čas</f>
        <v>1.9563287115898875</v>
      </c>
      <c r="G29" s="2"/>
      <c r="H29" s="12">
        <f>d/SQRT(3)</f>
        <v>5.773502691896258</v>
      </c>
      <c r="I29" s="12">
        <f>4*B29/3</f>
        <v>13.333333333333334</v>
      </c>
      <c r="J29" s="12">
        <f>W11</f>
        <v>-26.285815777493124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4">
        <f t="shared" si="14"/>
        <v>8</v>
      </c>
      <c r="V29" s="8">
        <f t="shared" si="1"/>
        <v>1.0666666666666667</v>
      </c>
      <c r="W29" s="6">
        <f t="shared" si="2"/>
        <v>-9.350996921135478</v>
      </c>
      <c r="Y29" s="18">
        <f t="shared" si="13"/>
        <v>8</v>
      </c>
      <c r="Z29" s="19">
        <f t="shared" si="5"/>
        <v>1.0666666666666667</v>
      </c>
      <c r="AA29" s="19">
        <f t="shared" si="6"/>
        <v>0.205763728022235</v>
      </c>
      <c r="AB29" s="19">
        <f t="shared" si="7"/>
        <v>18.29046638622648</v>
      </c>
      <c r="AC29" s="19">
        <f t="shared" si="8"/>
        <v>-4.2767354823774735</v>
      </c>
      <c r="AD29" s="19">
        <f t="shared" si="9"/>
        <v>4.2767354823774735</v>
      </c>
      <c r="AE29" s="19">
        <f t="shared" si="10"/>
        <v>0.45361186935775283</v>
      </c>
      <c r="AF29" s="19">
        <f t="shared" si="11"/>
        <v>-0.45361186935775283</v>
      </c>
      <c r="AG29" s="19">
        <f t="shared" si="3"/>
        <v>-3.3695117436619677</v>
      </c>
      <c r="AH29" s="19">
        <f t="shared" si="12"/>
        <v>3.3695117436619677</v>
      </c>
      <c r="AI29" s="19">
        <f t="shared" si="4"/>
        <v>9.350996921135476</v>
      </c>
    </row>
    <row r="30" spans="1:35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">
        <f t="shared" si="14"/>
        <v>9</v>
      </c>
      <c r="V30" s="8">
        <f t="shared" si="1"/>
        <v>1.2</v>
      </c>
      <c r="W30" s="6">
        <f t="shared" si="2"/>
        <v>-10.36440921462555</v>
      </c>
      <c r="Y30" s="18">
        <f t="shared" si="13"/>
        <v>9</v>
      </c>
      <c r="Z30" s="19">
        <f t="shared" si="5"/>
        <v>1.2</v>
      </c>
      <c r="AA30" s="19">
        <f t="shared" si="6"/>
        <v>0.2861339967227913</v>
      </c>
      <c r="AB30" s="19">
        <f t="shared" si="7"/>
        <v>20.15655043580552</v>
      </c>
      <c r="AC30" s="19">
        <f t="shared" si="8"/>
        <v>-4.489604708190413</v>
      </c>
      <c r="AD30" s="19">
        <f t="shared" si="9"/>
        <v>4.489604708190413</v>
      </c>
      <c r="AE30" s="19">
        <f t="shared" si="10"/>
        <v>0.5349149434468916</v>
      </c>
      <c r="AF30" s="19">
        <f t="shared" si="11"/>
        <v>-0.5349149434468916</v>
      </c>
      <c r="AG30" s="19">
        <f t="shared" si="3"/>
        <v>-3.4197748212966297</v>
      </c>
      <c r="AH30" s="19">
        <f t="shared" si="12"/>
        <v>3.4197748212966297</v>
      </c>
      <c r="AI30" s="19">
        <f t="shared" si="4"/>
        <v>10.364409214625551</v>
      </c>
    </row>
    <row r="31" spans="1:35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>
        <f t="shared" si="14"/>
        <v>10</v>
      </c>
      <c r="V31" s="8">
        <f t="shared" si="1"/>
        <v>1.3333333333333333</v>
      </c>
      <c r="W31" s="6">
        <f t="shared" si="2"/>
        <v>-11.34368296848603</v>
      </c>
      <c r="Y31" s="18">
        <f t="shared" si="13"/>
        <v>10</v>
      </c>
      <c r="Z31" s="19">
        <f t="shared" si="5"/>
        <v>1.3333333333333333</v>
      </c>
      <c r="AA31" s="19">
        <f t="shared" si="6"/>
        <v>0.3829091297379251</v>
      </c>
      <c r="AB31" s="19">
        <f t="shared" si="7"/>
        <v>21.92154767749621</v>
      </c>
      <c r="AC31" s="19">
        <f t="shared" si="8"/>
        <v>-4.682045245135528</v>
      </c>
      <c r="AD31" s="19">
        <f t="shared" si="9"/>
        <v>4.682045245135528</v>
      </c>
      <c r="AE31" s="19">
        <f t="shared" si="10"/>
        <v>0.6187965172315736</v>
      </c>
      <c r="AF31" s="19">
        <f t="shared" si="11"/>
        <v>-0.6187965172315736</v>
      </c>
      <c r="AG31" s="19">
        <f t="shared" si="3"/>
        <v>-3.444452210672381</v>
      </c>
      <c r="AH31" s="19">
        <f t="shared" si="12"/>
        <v>3.444452210672381</v>
      </c>
      <c r="AI31" s="19">
        <f t="shared" si="4"/>
        <v>11.34368296848603</v>
      </c>
    </row>
    <row r="32" spans="1:35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">
        <f t="shared" si="14"/>
        <v>11</v>
      </c>
      <c r="V32" s="8">
        <f t="shared" si="1"/>
        <v>1.4666666666666666</v>
      </c>
      <c r="W32" s="6">
        <f t="shared" si="2"/>
        <v>-12.288987960101016</v>
      </c>
      <c r="Y32" s="18">
        <f t="shared" si="13"/>
        <v>11</v>
      </c>
      <c r="Z32" s="19">
        <f t="shared" si="5"/>
        <v>1.4666666666666666</v>
      </c>
      <c r="AA32" s="19">
        <f t="shared" si="6"/>
        <v>0.4966491460161064</v>
      </c>
      <c r="AB32" s="19">
        <f t="shared" si="7"/>
        <v>23.584677628169814</v>
      </c>
      <c r="AC32" s="19">
        <f t="shared" si="8"/>
        <v>-4.856405834376881</v>
      </c>
      <c r="AD32" s="19">
        <f t="shared" si="9"/>
        <v>4.856405834376881</v>
      </c>
      <c r="AE32" s="19">
        <f t="shared" si="10"/>
        <v>0.7047333864775432</v>
      </c>
      <c r="AF32" s="19">
        <f t="shared" si="11"/>
        <v>-0.7047333864775432</v>
      </c>
      <c r="AG32" s="19">
        <f t="shared" si="3"/>
        <v>-3.4469390614217943</v>
      </c>
      <c r="AH32" s="19">
        <f t="shared" si="12"/>
        <v>3.4469390614217943</v>
      </c>
      <c r="AI32" s="19">
        <f t="shared" si="4"/>
        <v>12.288987960101013</v>
      </c>
    </row>
    <row r="33" spans="1:35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">
        <f t="shared" si="14"/>
        <v>12</v>
      </c>
      <c r="V33" s="8">
        <f t="shared" si="1"/>
        <v>1.6</v>
      </c>
      <c r="W33" s="6">
        <f t="shared" si="2"/>
        <v>-13.200510207201736</v>
      </c>
      <c r="Y33" s="18">
        <f t="shared" si="13"/>
        <v>12</v>
      </c>
      <c r="Z33" s="19">
        <f t="shared" si="5"/>
        <v>1.5999999999999999</v>
      </c>
      <c r="AA33" s="19">
        <f t="shared" si="6"/>
        <v>0.6276617037599637</v>
      </c>
      <c r="AB33" s="19">
        <f t="shared" si="7"/>
        <v>25.145697006883548</v>
      </c>
      <c r="AC33" s="19">
        <f t="shared" si="8"/>
        <v>-5.014548534702157</v>
      </c>
      <c r="AD33" s="19">
        <f t="shared" si="9"/>
        <v>5.014548534702157</v>
      </c>
      <c r="AE33" s="19">
        <f t="shared" si="10"/>
        <v>0.7922510358213258</v>
      </c>
      <c r="AF33" s="19">
        <f t="shared" si="11"/>
        <v>-0.7922510358213258</v>
      </c>
      <c r="AG33" s="19">
        <f t="shared" si="3"/>
        <v>-3.4300464630595053</v>
      </c>
      <c r="AH33" s="19">
        <f t="shared" si="12"/>
        <v>3.4300464630595053</v>
      </c>
      <c r="AI33" s="19">
        <f t="shared" si="4"/>
        <v>13.200510207201738</v>
      </c>
    </row>
    <row r="34" spans="1:35" ht="15.75" customHeight="1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">
        <f t="shared" si="14"/>
        <v>13</v>
      </c>
      <c r="V34" s="8">
        <f t="shared" si="1"/>
        <v>1.7333333333333334</v>
      </c>
      <c r="W34" s="6">
        <f t="shared" si="2"/>
        <v>-14.0784515035803</v>
      </c>
      <c r="Y34" s="18">
        <f t="shared" si="13"/>
        <v>13</v>
      </c>
      <c r="Z34" s="19">
        <f t="shared" si="5"/>
        <v>1.7333333333333332</v>
      </c>
      <c r="AA34" s="19">
        <f t="shared" si="6"/>
        <v>0.776013797816396</v>
      </c>
      <c r="AB34" s="19">
        <f t="shared" si="7"/>
        <v>26.604875411527807</v>
      </c>
      <c r="AC34" s="19">
        <f t="shared" si="8"/>
        <v>-5.157991412510087</v>
      </c>
      <c r="AD34" s="19">
        <f t="shared" si="9"/>
        <v>5.157991412510087</v>
      </c>
      <c r="AE34" s="19">
        <f t="shared" si="10"/>
        <v>0.8809164533691013</v>
      </c>
      <c r="AF34" s="19">
        <f t="shared" si="11"/>
        <v>-0.8809164533691013</v>
      </c>
      <c r="AG34" s="19">
        <f t="shared" si="3"/>
        <v>-3.3961585057718846</v>
      </c>
      <c r="AH34" s="19">
        <f t="shared" si="12"/>
        <v>3.3961585057718846</v>
      </c>
      <c r="AI34" s="19">
        <f t="shared" si="4"/>
        <v>14.0784515035803</v>
      </c>
    </row>
    <row r="35" spans="1:35" ht="15.75" customHeight="1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>
        <f t="shared" si="14"/>
        <v>14</v>
      </c>
      <c r="V35" s="8">
        <f t="shared" si="1"/>
        <v>1.8666666666666667</v>
      </c>
      <c r="W35" s="6">
        <f t="shared" si="2"/>
        <v>-14.923028921936687</v>
      </c>
      <c r="Y35" s="18">
        <f t="shared" si="13"/>
        <v>14</v>
      </c>
      <c r="Z35" s="19">
        <f t="shared" si="5"/>
        <v>1.8666666666666665</v>
      </c>
      <c r="AA35" s="19">
        <f t="shared" si="6"/>
        <v>0.9415463282470916</v>
      </c>
      <c r="AB35" s="19">
        <f t="shared" si="7"/>
        <v>27.96296518737919</v>
      </c>
      <c r="AC35" s="19">
        <f t="shared" si="8"/>
        <v>-5.288002003344854</v>
      </c>
      <c r="AD35" s="19">
        <f t="shared" si="9"/>
        <v>5.288002003344854</v>
      </c>
      <c r="AE35" s="19">
        <f t="shared" si="10"/>
        <v>0.9703331016960576</v>
      </c>
      <c r="AF35" s="19">
        <f t="shared" si="11"/>
        <v>-0.9703331016960576</v>
      </c>
      <c r="AG35" s="19">
        <f t="shared" si="3"/>
        <v>-3.347335799952739</v>
      </c>
      <c r="AH35" s="19">
        <f t="shared" si="12"/>
        <v>3.347335799952739</v>
      </c>
      <c r="AI35" s="19">
        <f t="shared" si="4"/>
        <v>14.923028921936687</v>
      </c>
    </row>
    <row r="36" spans="1:35" ht="15.75" customHeight="1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">
        <f t="shared" si="14"/>
        <v>15</v>
      </c>
      <c r="V36" s="8">
        <f t="shared" si="1"/>
        <v>2</v>
      </c>
      <c r="W36" s="6">
        <f t="shared" si="2"/>
        <v>-15.734474286619138</v>
      </c>
      <c r="Y36" s="18">
        <f t="shared" si="13"/>
        <v>15</v>
      </c>
      <c r="Z36" s="19">
        <f t="shared" si="5"/>
        <v>1.9999999999999998</v>
      </c>
      <c r="AA36" s="19">
        <f t="shared" si="6"/>
        <v>1.1238910204727952</v>
      </c>
      <c r="AB36" s="19">
        <f t="shared" si="7"/>
        <v>29.22116653229268</v>
      </c>
      <c r="AC36" s="19">
        <f t="shared" si="8"/>
        <v>-5.405660600915737</v>
      </c>
      <c r="AD36" s="19">
        <f t="shared" si="9"/>
        <v>5.405660600915737</v>
      </c>
      <c r="AE36" s="19">
        <f t="shared" si="10"/>
        <v>1.0601372649203475</v>
      </c>
      <c r="AF36" s="19">
        <f t="shared" si="11"/>
        <v>-1.0601372649203475</v>
      </c>
      <c r="AG36" s="19">
        <f t="shared" si="3"/>
        <v>-3.2853860710750418</v>
      </c>
      <c r="AH36" s="19">
        <f t="shared" si="12"/>
        <v>3.2853860710750418</v>
      </c>
      <c r="AI36" s="19">
        <f t="shared" si="4"/>
        <v>15.734474286619136</v>
      </c>
    </row>
    <row r="37" spans="1:35" ht="15.75" customHeight="1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">
        <f t="shared" si="14"/>
        <v>16</v>
      </c>
      <c r="V37" s="8">
        <f t="shared" si="1"/>
        <v>2.1333333333333333</v>
      </c>
      <c r="W37" s="6">
        <f t="shared" si="2"/>
        <v>-16.513033619124005</v>
      </c>
      <c r="Y37" s="18">
        <f t="shared" si="13"/>
        <v>16</v>
      </c>
      <c r="Z37" s="19">
        <f t="shared" si="5"/>
        <v>2.1333333333333333</v>
      </c>
      <c r="AA37" s="19">
        <f t="shared" si="6"/>
        <v>1.3224891620509136</v>
      </c>
      <c r="AB37" s="19">
        <f t="shared" si="7"/>
        <v>30.38108891414618</v>
      </c>
      <c r="AC37" s="19">
        <f t="shared" si="8"/>
        <v>-5.511904291090891</v>
      </c>
      <c r="AD37" s="19">
        <f t="shared" si="9"/>
        <v>5.511904291090891</v>
      </c>
      <c r="AE37" s="19">
        <f t="shared" si="10"/>
        <v>1.149995287838569</v>
      </c>
      <c r="AF37" s="19">
        <f t="shared" si="11"/>
        <v>-1.149995287838569</v>
      </c>
      <c r="AG37" s="19">
        <f t="shared" si="3"/>
        <v>-3.211913715413753</v>
      </c>
      <c r="AH37" s="19">
        <f t="shared" si="12"/>
        <v>3.211913715413753</v>
      </c>
      <c r="AI37" s="19">
        <f t="shared" si="4"/>
        <v>16.513033619124002</v>
      </c>
    </row>
    <row r="38" spans="1:35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4">
        <f t="shared" si="14"/>
        <v>17</v>
      </c>
      <c r="V38" s="8">
        <f t="shared" si="1"/>
        <v>2.2666666666666666</v>
      </c>
      <c r="W38" s="6">
        <f t="shared" si="2"/>
        <v>-17.258966559301292</v>
      </c>
      <c r="Y38" s="18">
        <f t="shared" si="13"/>
        <v>17</v>
      </c>
      <c r="Z38" s="19">
        <f t="shared" si="5"/>
        <v>2.2666666666666666</v>
      </c>
      <c r="AA38" s="19">
        <f t="shared" si="6"/>
        <v>1.53661162527359</v>
      </c>
      <c r="AB38" s="19">
        <f t="shared" si="7"/>
        <v>31.4447098680554</v>
      </c>
      <c r="AC38" s="19">
        <f t="shared" si="8"/>
        <v>-5.6075582803975745</v>
      </c>
      <c r="AD38" s="19">
        <f t="shared" si="9"/>
        <v>5.6075582803975745</v>
      </c>
      <c r="AE38" s="19">
        <f t="shared" si="10"/>
        <v>1.2396013977378333</v>
      </c>
      <c r="AF38" s="19">
        <f t="shared" si="11"/>
        <v>-1.2396013977378333</v>
      </c>
      <c r="AG38" s="19">
        <f t="shared" si="3"/>
        <v>-3.128355484921908</v>
      </c>
      <c r="AH38" s="19">
        <f t="shared" si="12"/>
        <v>3.128355484921908</v>
      </c>
      <c r="AI38" s="19">
        <f t="shared" si="4"/>
        <v>17.258966559301292</v>
      </c>
    </row>
    <row r="39" spans="1:35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4">
        <f t="shared" si="14"/>
        <v>18</v>
      </c>
      <c r="V39" s="8">
        <f t="shared" si="1"/>
        <v>2.4</v>
      </c>
      <c r="W39" s="6">
        <f t="shared" si="2"/>
        <v>-17.972545765264403</v>
      </c>
      <c r="Y39" s="18">
        <f t="shared" si="13"/>
        <v>18</v>
      </c>
      <c r="Z39" s="19">
        <f t="shared" si="5"/>
        <v>2.4</v>
      </c>
      <c r="AA39" s="19">
        <f t="shared" si="6"/>
        <v>1.7653796658922742</v>
      </c>
      <c r="AB39" s="19">
        <f t="shared" si="7"/>
        <v>32.41433219874426</v>
      </c>
      <c r="AC39" s="19">
        <f t="shared" si="8"/>
        <v>-5.6933586044394096</v>
      </c>
      <c r="AD39" s="19">
        <f t="shared" si="9"/>
        <v>5.6933586044394096</v>
      </c>
      <c r="AE39" s="19">
        <f t="shared" si="10"/>
        <v>1.3286759070188163</v>
      </c>
      <c r="AF39" s="19">
        <f t="shared" si="11"/>
        <v>-1.3286759070188163</v>
      </c>
      <c r="AG39" s="19">
        <f t="shared" si="3"/>
        <v>-3.036006790401777</v>
      </c>
      <c r="AH39" s="19">
        <f t="shared" si="12"/>
        <v>3.036006790401777</v>
      </c>
      <c r="AI39" s="19">
        <f t="shared" si="4"/>
        <v>17.972545765264407</v>
      </c>
    </row>
    <row r="40" spans="1:35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4">
        <f t="shared" si="14"/>
        <v>19</v>
      </c>
      <c r="V40" s="8">
        <f t="shared" si="1"/>
        <v>2.533333333333333</v>
      </c>
      <c r="W40" s="6">
        <f t="shared" si="2"/>
        <v>-18.654056295030507</v>
      </c>
      <c r="Y40" s="18">
        <f t="shared" si="13"/>
        <v>19</v>
      </c>
      <c r="Z40" s="19">
        <f t="shared" si="5"/>
        <v>2.533333333333333</v>
      </c>
      <c r="AA40" s="19">
        <f t="shared" si="6"/>
        <v>2.007786023406682</v>
      </c>
      <c r="AB40" s="19">
        <f t="shared" si="7"/>
        <v>33.29254054324765</v>
      </c>
      <c r="AC40" s="19">
        <f t="shared" si="8"/>
        <v>-5.769968851150554</v>
      </c>
      <c r="AD40" s="19">
        <f t="shared" si="9"/>
        <v>5.769968851150554</v>
      </c>
      <c r="AE40" s="19">
        <f t="shared" si="10"/>
        <v>1.4169636634037877</v>
      </c>
      <c r="AF40" s="19">
        <f t="shared" si="11"/>
        <v>-1.4169636634037877</v>
      </c>
      <c r="AG40" s="19">
        <f t="shared" si="3"/>
        <v>-2.9360415243429787</v>
      </c>
      <c r="AH40" s="19">
        <f t="shared" si="12"/>
        <v>2.9360415243429787</v>
      </c>
      <c r="AI40" s="19">
        <f t="shared" si="4"/>
        <v>18.654056295030507</v>
      </c>
    </row>
    <row r="41" spans="1:35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4">
        <f t="shared" si="14"/>
        <v>20</v>
      </c>
      <c r="V41" s="8">
        <f t="shared" si="1"/>
        <v>2.6666666666666665</v>
      </c>
      <c r="W41" s="6">
        <f t="shared" si="2"/>
        <v>-19.303794972918897</v>
      </c>
      <c r="Y41" s="18">
        <f t="shared" si="13"/>
        <v>20</v>
      </c>
      <c r="Z41" s="19">
        <f t="shared" si="5"/>
        <v>2.6666666666666665</v>
      </c>
      <c r="AA41" s="19">
        <f t="shared" si="6"/>
        <v>2.262715894261556</v>
      </c>
      <c r="AB41" s="19">
        <f t="shared" si="7"/>
        <v>34.082158157314694</v>
      </c>
      <c r="AC41" s="19">
        <f t="shared" si="8"/>
        <v>-5.837992647932566</v>
      </c>
      <c r="AD41" s="19">
        <f t="shared" si="9"/>
        <v>5.837992647932566</v>
      </c>
      <c r="AE41" s="19">
        <f t="shared" si="10"/>
        <v>1.504232659618038</v>
      </c>
      <c r="AF41" s="19">
        <f t="shared" si="11"/>
        <v>-1.504232659618038</v>
      </c>
      <c r="AG41" s="19">
        <f t="shared" si="3"/>
        <v>-2.82952732869649</v>
      </c>
      <c r="AH41" s="19">
        <f t="shared" si="12"/>
        <v>2.82952732869649</v>
      </c>
      <c r="AI41" s="19">
        <f t="shared" si="4"/>
        <v>19.303794972918904</v>
      </c>
    </row>
    <row r="42" spans="1:35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4">
        <f t="shared" si="14"/>
        <v>21</v>
      </c>
      <c r="V42" s="8">
        <f t="shared" si="1"/>
        <v>2.8</v>
      </c>
      <c r="W42" s="6">
        <f t="shared" si="2"/>
        <v>-19.922069743712438</v>
      </c>
      <c r="Y42" s="18">
        <f t="shared" si="13"/>
        <v>21</v>
      </c>
      <c r="Z42" s="19">
        <f t="shared" si="5"/>
        <v>2.8</v>
      </c>
      <c r="AA42" s="19">
        <f t="shared" si="6"/>
        <v>2.528967402699247</v>
      </c>
      <c r="AB42" s="19">
        <f t="shared" si="7"/>
        <v>34.78620468202639</v>
      </c>
      <c r="AC42" s="19">
        <f t="shared" si="8"/>
        <v>-5.897983102894275</v>
      </c>
      <c r="AD42" s="19">
        <f t="shared" si="9"/>
        <v>5.897983102894275</v>
      </c>
      <c r="AE42" s="19">
        <f t="shared" si="10"/>
        <v>1.59027274475143</v>
      </c>
      <c r="AF42" s="19">
        <f t="shared" si="11"/>
        <v>-1.59027274475143</v>
      </c>
      <c r="AG42" s="19">
        <f t="shared" si="3"/>
        <v>-2.7174376133914153</v>
      </c>
      <c r="AH42" s="19">
        <f t="shared" si="12"/>
        <v>2.7174376133914153</v>
      </c>
      <c r="AI42" s="19">
        <f t="shared" si="4"/>
        <v>19.92206974371244</v>
      </c>
    </row>
    <row r="43" spans="1:35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4">
        <f t="shared" si="14"/>
        <v>22</v>
      </c>
      <c r="V43" s="8">
        <f t="shared" si="1"/>
        <v>2.933333333333333</v>
      </c>
      <c r="W43" s="6">
        <f t="shared" si="2"/>
        <v>-20.509199017542212</v>
      </c>
      <c r="Y43" s="18">
        <f t="shared" si="13"/>
        <v>22</v>
      </c>
      <c r="Z43" s="19">
        <f t="shared" si="5"/>
        <v>2.933333333333333</v>
      </c>
      <c r="AA43" s="19">
        <f t="shared" si="6"/>
        <v>2.805271251798906</v>
      </c>
      <c r="AB43" s="19">
        <f t="shared" si="7"/>
        <v>35.40785553148661</v>
      </c>
      <c r="AC43" s="19">
        <f t="shared" si="8"/>
        <v>-5.950450027643843</v>
      </c>
      <c r="AD43" s="19">
        <f t="shared" si="9"/>
        <v>5.950450027643843</v>
      </c>
      <c r="AE43" s="19">
        <f t="shared" si="10"/>
        <v>1.6748944001933095</v>
      </c>
      <c r="AF43" s="19">
        <f t="shared" si="11"/>
        <v>-1.6748944001933095</v>
      </c>
      <c r="AG43" s="19">
        <f t="shared" si="3"/>
        <v>-2.600661227257224</v>
      </c>
      <c r="AH43" s="19">
        <f t="shared" si="12"/>
        <v>2.600661227257224</v>
      </c>
      <c r="AI43" s="19">
        <f t="shared" si="4"/>
        <v>20.509199017542212</v>
      </c>
    </row>
    <row r="44" spans="1:35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4">
        <f t="shared" si="14"/>
        <v>23</v>
      </c>
      <c r="V44" s="8">
        <f t="shared" si="1"/>
        <v>3.0666666666666664</v>
      </c>
      <c r="W44" s="6">
        <f t="shared" si="2"/>
        <v>-21.065511008388924</v>
      </c>
      <c r="Y44" s="18">
        <f t="shared" si="13"/>
        <v>23</v>
      </c>
      <c r="Z44" s="19">
        <f t="shared" si="5"/>
        <v>3.0666666666666664</v>
      </c>
      <c r="AA44" s="19">
        <f t="shared" si="6"/>
        <v>3.0903092965717525</v>
      </c>
      <c r="AB44" s="19">
        <f t="shared" si="7"/>
        <v>35.950403423634334</v>
      </c>
      <c r="AC44" s="19">
        <f t="shared" si="8"/>
        <v>-5.995865527480944</v>
      </c>
      <c r="AD44" s="19">
        <f t="shared" si="9"/>
        <v>5.995865527480944</v>
      </c>
      <c r="AE44" s="19">
        <f t="shared" si="10"/>
        <v>1.7579275572593294</v>
      </c>
      <c r="AF44" s="19">
        <f t="shared" si="11"/>
        <v>-1.7579275572593294</v>
      </c>
      <c r="AG44" s="19">
        <f t="shared" si="3"/>
        <v>-2.480010412962285</v>
      </c>
      <c r="AH44" s="19">
        <f t="shared" si="12"/>
        <v>2.480010412962285</v>
      </c>
      <c r="AI44" s="19">
        <f t="shared" si="4"/>
        <v>21.06551100838892</v>
      </c>
    </row>
    <row r="45" spans="1:35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4">
        <f t="shared" si="14"/>
        <v>24</v>
      </c>
      <c r="V45" s="8">
        <f t="shared" si="1"/>
        <v>3.2</v>
      </c>
      <c r="W45" s="6">
        <f t="shared" si="2"/>
        <v>-21.591343069008612</v>
      </c>
      <c r="Y45" s="18">
        <f t="shared" si="13"/>
        <v>24</v>
      </c>
      <c r="Z45" s="19">
        <f t="shared" si="5"/>
        <v>3.1999999999999997</v>
      </c>
      <c r="AA45" s="19">
        <f t="shared" si="6"/>
        <v>3.382731839453007</v>
      </c>
      <c r="AB45" s="19">
        <f t="shared" si="7"/>
        <v>36.41722245911128</v>
      </c>
      <c r="AC45" s="19">
        <f t="shared" si="8"/>
        <v>-6.034668380210405</v>
      </c>
      <c r="AD45" s="19">
        <f t="shared" si="9"/>
        <v>6.034668380210405</v>
      </c>
      <c r="AE45" s="19">
        <f t="shared" si="10"/>
        <v>1.839220443408839</v>
      </c>
      <c r="AF45" s="19">
        <f t="shared" si="11"/>
        <v>-1.839220443408839</v>
      </c>
      <c r="AG45" s="19">
        <f t="shared" si="3"/>
        <v>-2.356227493392727</v>
      </c>
      <c r="AH45" s="19">
        <f t="shared" si="12"/>
        <v>2.356227493392727</v>
      </c>
      <c r="AI45" s="19">
        <f t="shared" si="4"/>
        <v>21.591343069008648</v>
      </c>
    </row>
    <row r="46" spans="1:35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4">
        <f t="shared" si="14"/>
        <v>25</v>
      </c>
      <c r="V46" s="8">
        <f t="shared" si="1"/>
        <v>3.3333333333333335</v>
      </c>
      <c r="W46" s="6">
        <f t="shared" si="2"/>
        <v>-22.087041024987986</v>
      </c>
      <c r="Y46" s="18">
        <f t="shared" si="13"/>
        <v>25</v>
      </c>
      <c r="Z46" s="19">
        <f t="shared" si="5"/>
        <v>3.333333333333333</v>
      </c>
      <c r="AA46" s="19">
        <f t="shared" si="6"/>
        <v>3.6811735041646645</v>
      </c>
      <c r="AB46" s="19">
        <f t="shared" si="7"/>
        <v>36.811735041646656</v>
      </c>
      <c r="AC46" s="19">
        <f t="shared" si="8"/>
        <v>-6.0672675103086275</v>
      </c>
      <c r="AD46" s="19">
        <f t="shared" si="9"/>
        <v>6.0672675103086275</v>
      </c>
      <c r="AE46" s="19">
        <f t="shared" si="10"/>
        <v>1.9186384506114393</v>
      </c>
      <c r="AF46" s="19">
        <f t="shared" si="11"/>
        <v>-1.9186384506114393</v>
      </c>
      <c r="AG46" s="19">
        <f t="shared" si="3"/>
        <v>-2.229990609085749</v>
      </c>
      <c r="AH46" s="19">
        <f t="shared" si="12"/>
        <v>2.229990609085749</v>
      </c>
      <c r="AI46" s="19">
        <f t="shared" si="4"/>
        <v>22.087041024987993</v>
      </c>
    </row>
    <row r="47" spans="1:35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4">
        <f t="shared" si="14"/>
        <v>26</v>
      </c>
      <c r="V47" s="8">
        <f t="shared" si="1"/>
        <v>3.466666666666667</v>
      </c>
      <c r="W47" s="6">
        <f t="shared" si="2"/>
        <v>-22.552958510514387</v>
      </c>
      <c r="Y47" s="18">
        <f t="shared" si="13"/>
        <v>26</v>
      </c>
      <c r="Z47" s="19">
        <f t="shared" si="5"/>
        <v>3.4666666666666663</v>
      </c>
      <c r="AA47" s="19">
        <f t="shared" si="6"/>
        <v>3.9842675952195736</v>
      </c>
      <c r="AB47" s="19">
        <f t="shared" si="7"/>
        <v>37.137381830589554</v>
      </c>
      <c r="AC47" s="19">
        <f t="shared" si="8"/>
        <v>-6.094044784097796</v>
      </c>
      <c r="AD47" s="19">
        <f t="shared" si="9"/>
        <v>6.094044784097796</v>
      </c>
      <c r="AE47" s="19">
        <f t="shared" si="10"/>
        <v>1.9960630238596109</v>
      </c>
      <c r="AF47" s="19">
        <f t="shared" si="11"/>
        <v>-1.9960630238596109</v>
      </c>
      <c r="AG47" s="19">
        <f t="shared" si="3"/>
        <v>-2.101918736378574</v>
      </c>
      <c r="AH47" s="19">
        <f t="shared" si="12"/>
        <v>2.101918736378574</v>
      </c>
      <c r="AI47" s="19">
        <f t="shared" si="4"/>
        <v>22.55295851051435</v>
      </c>
    </row>
    <row r="48" spans="21:35" ht="16.5" customHeight="1">
      <c r="U48" s="4">
        <f t="shared" si="14"/>
        <v>27</v>
      </c>
      <c r="V48" s="8">
        <f t="shared" si="1"/>
        <v>3.6</v>
      </c>
      <c r="W48" s="6">
        <f t="shared" si="2"/>
        <v>-22.989456308315525</v>
      </c>
      <c r="Y48" s="18">
        <f t="shared" si="13"/>
        <v>27</v>
      </c>
      <c r="Z48" s="19">
        <f t="shared" si="5"/>
        <v>3.5999999999999996</v>
      </c>
      <c r="AA48" s="19">
        <f t="shared" si="6"/>
        <v>4.2906588962524355</v>
      </c>
      <c r="AB48" s="19">
        <f t="shared" si="7"/>
        <v>37.39759482412617</v>
      </c>
      <c r="AC48" s="19">
        <f t="shared" si="8"/>
        <v>-6.115357293251652</v>
      </c>
      <c r="AD48" s="19">
        <f t="shared" si="9"/>
        <v>6.115357293251652</v>
      </c>
      <c r="AE48" s="19">
        <f t="shared" si="10"/>
        <v>2.071390570668032</v>
      </c>
      <c r="AF48" s="19">
        <f t="shared" si="11"/>
        <v>-2.071390570668032</v>
      </c>
      <c r="AG48" s="19">
        <f t="shared" si="3"/>
        <v>-1.9725761519155878</v>
      </c>
      <c r="AH48" s="19">
        <f t="shared" si="12"/>
        <v>1.9725761519155878</v>
      </c>
      <c r="AI48" s="19">
        <f t="shared" si="4"/>
        <v>22.98945630831552</v>
      </c>
    </row>
    <row r="49" spans="21:35" ht="16.5" customHeight="1">
      <c r="U49" s="4">
        <f t="shared" si="14"/>
        <v>28</v>
      </c>
      <c r="V49" s="8">
        <f t="shared" si="1"/>
        <v>3.7333333333333334</v>
      </c>
      <c r="W49" s="6">
        <f t="shared" si="2"/>
        <v>-23.396901696079475</v>
      </c>
      <c r="Y49" s="18">
        <f t="shared" si="13"/>
        <v>28</v>
      </c>
      <c r="Z49" s="19">
        <f t="shared" si="5"/>
        <v>3.733333333333333</v>
      </c>
      <c r="AA49" s="19">
        <f t="shared" si="6"/>
        <v>4.599014900269852</v>
      </c>
      <c r="AB49" s="19">
        <f t="shared" si="7"/>
        <v>37.59577359161924</v>
      </c>
      <c r="AC49" s="19">
        <f t="shared" si="8"/>
        <v>-6.131539251413077</v>
      </c>
      <c r="AD49" s="19">
        <f t="shared" si="9"/>
        <v>6.131539251413077</v>
      </c>
      <c r="AE49" s="19">
        <f t="shared" si="10"/>
        <v>2.1445313940975197</v>
      </c>
      <c r="AF49" s="19">
        <f t="shared" si="11"/>
        <v>-2.1445313940975197</v>
      </c>
      <c r="AG49" s="19">
        <f t="shared" si="3"/>
        <v>-1.8424764632180377</v>
      </c>
      <c r="AH49" s="19">
        <f t="shared" si="12"/>
        <v>1.8424764632180377</v>
      </c>
      <c r="AI49" s="19">
        <f t="shared" si="4"/>
        <v>23.396901696079475</v>
      </c>
    </row>
    <row r="50" spans="21:35" ht="16.5" customHeight="1">
      <c r="U50" s="4">
        <f t="shared" si="14"/>
        <v>29</v>
      </c>
      <c r="V50" s="8">
        <f t="shared" si="1"/>
        <v>3.8666666666666667</v>
      </c>
      <c r="W50" s="6">
        <f t="shared" si="2"/>
        <v>-23.77566780151352</v>
      </c>
      <c r="Y50" s="18">
        <f t="shared" si="13"/>
        <v>29</v>
      </c>
      <c r="Z50" s="19">
        <f t="shared" si="5"/>
        <v>3.8666666666666663</v>
      </c>
      <c r="AA50" s="19">
        <f t="shared" si="6"/>
        <v>4.908035498545132</v>
      </c>
      <c r="AB50" s="19">
        <f t="shared" si="7"/>
        <v>37.73526460593678</v>
      </c>
      <c r="AC50" s="19">
        <f t="shared" si="8"/>
        <v>-6.14290359731754</v>
      </c>
      <c r="AD50" s="19">
        <f t="shared" si="9"/>
        <v>6.14290359731754</v>
      </c>
      <c r="AE50" s="19">
        <f t="shared" si="10"/>
        <v>2.2154086527196584</v>
      </c>
      <c r="AF50" s="19">
        <f t="shared" si="11"/>
        <v>-2.2154086527196584</v>
      </c>
      <c r="AG50" s="19">
        <f t="shared" si="3"/>
        <v>-1.7120862918782231</v>
      </c>
      <c r="AH50" s="19">
        <f t="shared" si="12"/>
        <v>1.7120862918782231</v>
      </c>
      <c r="AI50" s="19">
        <f t="shared" si="4"/>
        <v>23.77566780151352</v>
      </c>
    </row>
    <row r="51" spans="21:35" ht="16.5" customHeight="1">
      <c r="U51" s="4">
        <f t="shared" si="14"/>
        <v>30</v>
      </c>
      <c r="V51" s="8">
        <f t="shared" si="1"/>
        <v>4</v>
      </c>
      <c r="W51" s="6">
        <f t="shared" si="2"/>
        <v>-24.126132968042075</v>
      </c>
      <c r="Y51" s="18">
        <f t="shared" si="13"/>
        <v>30</v>
      </c>
      <c r="Z51" s="19">
        <f t="shared" si="5"/>
        <v>3.9999999999999996</v>
      </c>
      <c r="AA51" s="19">
        <f t="shared" si="6"/>
        <v>5.2164611822793665</v>
      </c>
      <c r="AB51" s="19">
        <f t="shared" si="7"/>
        <v>37.819343571525415</v>
      </c>
      <c r="AC51" s="19">
        <f t="shared" si="8"/>
        <v>-6.149743374444613</v>
      </c>
      <c r="AD51" s="19">
        <f t="shared" si="9"/>
        <v>6.149743374444613</v>
      </c>
      <c r="AE51" s="19">
        <f t="shared" si="10"/>
        <v>2.283957351239153</v>
      </c>
      <c r="AF51" s="19">
        <f t="shared" si="11"/>
        <v>-2.283957351239153</v>
      </c>
      <c r="AG51" s="19">
        <f t="shared" si="3"/>
        <v>-1.5818286719663073</v>
      </c>
      <c r="AH51" s="19">
        <f t="shared" si="12"/>
        <v>1.5818286719663073</v>
      </c>
      <c r="AI51" s="19">
        <f t="shared" si="4"/>
        <v>24.126132968042075</v>
      </c>
    </row>
    <row r="52" spans="21:35" ht="16.5" customHeight="1">
      <c r="U52" s="4">
        <f t="shared" si="14"/>
        <v>31</v>
      </c>
      <c r="V52" s="8">
        <f t="shared" si="1"/>
        <v>4.133333333333333</v>
      </c>
      <c r="W52" s="6">
        <f t="shared" si="2"/>
        <v>-24.448680132978275</v>
      </c>
      <c r="Y52" s="18">
        <f t="shared" si="13"/>
        <v>31</v>
      </c>
      <c r="Z52" s="19">
        <f t="shared" si="5"/>
        <v>4.133333333333333</v>
      </c>
      <c r="AA52" s="19">
        <f t="shared" si="6"/>
        <v>5.523079832579247</v>
      </c>
      <c r="AB52" s="19">
        <f t="shared" si="7"/>
        <v>37.85120060079806</v>
      </c>
      <c r="AC52" s="19">
        <f t="shared" si="8"/>
        <v>-6.1523329396902815</v>
      </c>
      <c r="AD52" s="19">
        <f t="shared" si="9"/>
        <v>6.1523329396902815</v>
      </c>
      <c r="AE52" s="19">
        <f t="shared" si="10"/>
        <v>2.3501233653957927</v>
      </c>
      <c r="AF52" s="19">
        <f t="shared" si="11"/>
        <v>-2.3501233653957927</v>
      </c>
      <c r="AG52" s="19">
        <f t="shared" si="3"/>
        <v>-1.452086208898696</v>
      </c>
      <c r="AH52" s="19">
        <f t="shared" si="12"/>
        <v>1.452086208898696</v>
      </c>
      <c r="AI52" s="19">
        <f t="shared" si="4"/>
        <v>24.448680132978275</v>
      </c>
    </row>
    <row r="53" spans="21:35" ht="16.5" customHeight="1">
      <c r="U53" s="4">
        <f t="shared" si="14"/>
        <v>32</v>
      </c>
      <c r="V53" s="8">
        <f aca="true" t="shared" si="15" ref="V53:V84">U53*V$19</f>
        <v>4.266666666666667</v>
      </c>
      <c r="W53" s="6">
        <f aca="true" t="shared" si="16" ref="W53:W84">m*g*(2*SQRT(V53^2+d^2)-V53-2*d)</f>
        <v>-24.743696219838267</v>
      </c>
      <c r="Y53" s="18">
        <f t="shared" si="13"/>
        <v>32</v>
      </c>
      <c r="Z53" s="19">
        <f t="shared" si="5"/>
        <v>4.266666666666667</v>
      </c>
      <c r="AA53" s="19">
        <f aca="true" t="shared" si="17" ref="AA53:AA84">2*g*Z53^2*(2*d+Z53-2*SQRT(Z53^2+d^2))/(3*Z53^2+d^2)</f>
        <v>5.826732190206826</v>
      </c>
      <c r="AB53" s="19">
        <f t="shared" si="7"/>
        <v>37.833928059262874</v>
      </c>
      <c r="AC53" s="19">
        <f t="shared" si="8"/>
        <v>-6.150929040337148</v>
      </c>
      <c r="AD53" s="19">
        <f t="shared" si="9"/>
        <v>6.150929040337148</v>
      </c>
      <c r="AE53" s="19">
        <f t="shared" si="10"/>
        <v>2.413862504412135</v>
      </c>
      <c r="AF53" s="19">
        <f t="shared" si="11"/>
        <v>-2.413862504412135</v>
      </c>
      <c r="AG53" s="19">
        <f aca="true" t="shared" si="18" ref="AG53:AG84">m*(AC53+2*AE53)</f>
        <v>-1.3232040315128781</v>
      </c>
      <c r="AH53" s="19">
        <f t="shared" si="12"/>
        <v>1.3232040315128781</v>
      </c>
      <c r="AI53" s="19">
        <f aca="true" t="shared" si="19" ref="AI53:AI84">0.5*m*(AB53+2*AA53)</f>
        <v>24.743696219838263</v>
      </c>
    </row>
    <row r="54" spans="21:35" ht="16.5" customHeight="1">
      <c r="U54" s="4">
        <f t="shared" si="14"/>
        <v>33</v>
      </c>
      <c r="V54" s="8">
        <f t="shared" si="15"/>
        <v>4.4</v>
      </c>
      <c r="W54" s="6">
        <f t="shared" si="16"/>
        <v>-25.011571546296697</v>
      </c>
      <c r="Y54" s="18">
        <f t="shared" si="13"/>
        <v>33</v>
      </c>
      <c r="Z54" s="19">
        <f aca="true" t="shared" si="20" ref="Z54:Z85">Z53+AA$18</f>
        <v>4.4</v>
      </c>
      <c r="AA54" s="19">
        <f t="shared" si="17"/>
        <v>6.126316107493717</v>
      </c>
      <c r="AB54" s="19">
        <f aca="true" t="shared" si="21" ref="AB54:AB85">AA54*(Z54^2+d^2)/Z54^2</f>
        <v>37.770510877605886</v>
      </c>
      <c r="AC54" s="19">
        <f t="shared" si="8"/>
        <v>-6.145771788604413</v>
      </c>
      <c r="AD54" s="19">
        <f t="shared" si="9"/>
        <v>6.145771788604413</v>
      </c>
      <c r="AE54" s="19">
        <f t="shared" si="10"/>
        <v>2.4751396137377215</v>
      </c>
      <c r="AF54" s="19">
        <f t="shared" si="11"/>
        <v>-2.4751396137377215</v>
      </c>
      <c r="AG54" s="19">
        <f t="shared" si="18"/>
        <v>-1.1954925611289697</v>
      </c>
      <c r="AH54" s="19">
        <f t="shared" si="12"/>
        <v>1.1954925611289697</v>
      </c>
      <c r="AI54" s="19">
        <f t="shared" si="19"/>
        <v>25.01157154629666</v>
      </c>
    </row>
    <row r="55" spans="21:35" ht="16.5" customHeight="1">
      <c r="U55" s="4">
        <f t="shared" si="14"/>
        <v>34</v>
      </c>
      <c r="V55" s="8">
        <f t="shared" si="15"/>
        <v>4.533333333333333</v>
      </c>
      <c r="W55" s="6">
        <f t="shared" si="16"/>
        <v>-25.252699249115544</v>
      </c>
      <c r="Y55" s="18">
        <f t="shared" si="13"/>
        <v>34</v>
      </c>
      <c r="Z55" s="19">
        <f t="shared" si="20"/>
        <v>4.533333333333334</v>
      </c>
      <c r="AA55" s="19">
        <f t="shared" si="17"/>
        <v>6.420789691406052</v>
      </c>
      <c r="AB55" s="19">
        <f t="shared" si="21"/>
        <v>37.66381911541905</v>
      </c>
      <c r="AC55" s="19">
        <f t="shared" si="8"/>
        <v>-6.137085555491226</v>
      </c>
      <c r="AD55" s="19">
        <f t="shared" si="9"/>
        <v>6.137085555491226</v>
      </c>
      <c r="AE55" s="19">
        <f t="shared" si="10"/>
        <v>2.533927720241059</v>
      </c>
      <c r="AF55" s="19">
        <f t="shared" si="11"/>
        <v>-2.533927720241059</v>
      </c>
      <c r="AG55" s="19">
        <f t="shared" si="18"/>
        <v>-1.0692301150091081</v>
      </c>
      <c r="AH55" s="19">
        <f t="shared" si="12"/>
        <v>1.0692301150091081</v>
      </c>
      <c r="AI55" s="19">
        <f t="shared" si="19"/>
        <v>25.25269924911558</v>
      </c>
    </row>
    <row r="56" spans="21:35" ht="16.5" customHeight="1">
      <c r="U56" s="4">
        <f t="shared" si="14"/>
        <v>35</v>
      </c>
      <c r="V56" s="8">
        <f t="shared" si="15"/>
        <v>4.666666666666667</v>
      </c>
      <c r="W56" s="6">
        <f t="shared" si="16"/>
        <v>-25.467474727211226</v>
      </c>
      <c r="Y56" s="18">
        <f t="shared" si="13"/>
        <v>35</v>
      </c>
      <c r="Z56" s="19">
        <f t="shared" si="20"/>
        <v>4.666666666666668</v>
      </c>
      <c r="AA56" s="19">
        <f t="shared" si="17"/>
        <v>6.7091734496416695</v>
      </c>
      <c r="AB56" s="19">
        <f t="shared" si="21"/>
        <v>37.51660255513911</v>
      </c>
      <c r="AC56" s="19">
        <f t="shared" si="8"/>
        <v>-6.12507979989968</v>
      </c>
      <c r="AD56" s="19">
        <f t="shared" si="9"/>
        <v>6.12507979989968</v>
      </c>
      <c r="AE56" s="19">
        <f t="shared" si="10"/>
        <v>2.5902072213708442</v>
      </c>
      <c r="AF56" s="19">
        <f t="shared" si="11"/>
        <v>-2.5902072213708442</v>
      </c>
      <c r="AG56" s="19">
        <f t="shared" si="18"/>
        <v>-0.9446653571579917</v>
      </c>
      <c r="AH56" s="19">
        <f t="shared" si="12"/>
        <v>0.9446653571579917</v>
      </c>
      <c r="AI56" s="19">
        <f t="shared" si="19"/>
        <v>25.467474727211226</v>
      </c>
    </row>
    <row r="57" spans="21:35" ht="16.5" customHeight="1">
      <c r="U57" s="4">
        <f t="shared" si="14"/>
        <v>36</v>
      </c>
      <c r="V57" s="8">
        <f t="shared" si="15"/>
        <v>4.8</v>
      </c>
      <c r="W57" s="6">
        <f t="shared" si="16"/>
        <v>-25.656295103861336</v>
      </c>
      <c r="Y57" s="18">
        <f t="shared" si="13"/>
        <v>36</v>
      </c>
      <c r="Z57" s="19">
        <f t="shared" si="20"/>
        <v>4.800000000000002</v>
      </c>
      <c r="AA57" s="19">
        <f t="shared" si="17"/>
        <v>6.990551551477821</v>
      </c>
      <c r="AB57" s="19">
        <f t="shared" si="21"/>
        <v>37.33148710476695</v>
      </c>
      <c r="AC57" s="19">
        <f t="shared" si="8"/>
        <v>-6.109949844701424</v>
      </c>
      <c r="AD57" s="19">
        <f t="shared" si="9"/>
        <v>6.109949844701424</v>
      </c>
      <c r="AE57" s="19">
        <f t="shared" si="10"/>
        <v>2.6439651191870555</v>
      </c>
      <c r="AF57" s="19">
        <f t="shared" si="11"/>
        <v>-2.6439651191870555</v>
      </c>
      <c r="AG57" s="19">
        <f t="shared" si="18"/>
        <v>-0.8220196063273129</v>
      </c>
      <c r="AH57" s="19">
        <f t="shared" si="12"/>
        <v>0.8220196063273129</v>
      </c>
      <c r="AI57" s="19">
        <f t="shared" si="19"/>
        <v>25.656295103861297</v>
      </c>
    </row>
    <row r="58" spans="21:35" ht="15.75" customHeight="1">
      <c r="U58" s="4">
        <f t="shared" si="14"/>
        <v>37</v>
      </c>
      <c r="V58" s="8">
        <f t="shared" si="15"/>
        <v>4.933333333333334</v>
      </c>
      <c r="W58" s="6">
        <f t="shared" si="16"/>
        <v>-25.81955870889571</v>
      </c>
      <c r="Y58" s="18">
        <f t="shared" si="13"/>
        <v>37</v>
      </c>
      <c r="Z58" s="19">
        <f t="shared" si="20"/>
        <v>4.933333333333335</v>
      </c>
      <c r="AA58" s="19">
        <f t="shared" si="17"/>
        <v>7.2640723124698505</v>
      </c>
      <c r="AB58" s="19">
        <f t="shared" si="21"/>
        <v>37.11097279285179</v>
      </c>
      <c r="AC58" s="19">
        <f t="shared" si="8"/>
        <v>-6.091877608164152</v>
      </c>
      <c r="AD58" s="19">
        <f t="shared" si="9"/>
        <v>6.091877608164152</v>
      </c>
      <c r="AE58" s="19">
        <f t="shared" si="10"/>
        <v>2.6951942995765354</v>
      </c>
      <c r="AF58" s="19">
        <f t="shared" si="11"/>
        <v>-2.6951942995765354</v>
      </c>
      <c r="AG58" s="19">
        <f t="shared" si="18"/>
        <v>-0.7014890090110812</v>
      </c>
      <c r="AH58" s="19">
        <f t="shared" si="12"/>
        <v>0.7014890090110812</v>
      </c>
      <c r="AI58" s="19">
        <f t="shared" si="19"/>
        <v>25.819558708895745</v>
      </c>
    </row>
    <row r="59" spans="21:35" ht="15.75" customHeight="1">
      <c r="U59" s="4">
        <f t="shared" si="14"/>
        <v>38</v>
      </c>
      <c r="V59" s="8">
        <f t="shared" si="15"/>
        <v>5.066666666666666</v>
      </c>
      <c r="W59" s="6">
        <f t="shared" si="16"/>
        <v>-25.95766458156208</v>
      </c>
      <c r="Y59" s="18">
        <f t="shared" si="13"/>
        <v>38</v>
      </c>
      <c r="Z59" s="19">
        <f t="shared" si="20"/>
        <v>5.066666666666669</v>
      </c>
      <c r="AA59" s="19">
        <f t="shared" si="17"/>
        <v>7.5289480075877595</v>
      </c>
      <c r="AB59" s="19">
        <f t="shared" si="21"/>
        <v>36.85743314794864</v>
      </c>
      <c r="AC59" s="19">
        <f t="shared" si="8"/>
        <v>-6.071032296730816</v>
      </c>
      <c r="AD59" s="19">
        <f t="shared" si="9"/>
        <v>6.071032296730816</v>
      </c>
      <c r="AE59" s="19">
        <f t="shared" si="10"/>
        <v>2.743892856433676</v>
      </c>
      <c r="AF59" s="19">
        <f t="shared" si="11"/>
        <v>-2.743892856433676</v>
      </c>
      <c r="AG59" s="19">
        <f t="shared" si="18"/>
        <v>-0.5832465838634633</v>
      </c>
      <c r="AH59" s="19">
        <f t="shared" si="12"/>
        <v>0.5832465838634633</v>
      </c>
      <c r="AI59" s="19">
        <f t="shared" si="19"/>
        <v>25.957664581562078</v>
      </c>
    </row>
    <row r="60" spans="21:35" ht="15.75" customHeight="1">
      <c r="U60" s="4">
        <f t="shared" si="14"/>
        <v>39</v>
      </c>
      <c r="V60" s="8">
        <f t="shared" si="15"/>
        <v>5.2</v>
      </c>
      <c r="W60" s="6">
        <f t="shared" si="16"/>
        <v>-26.0710119946101</v>
      </c>
      <c r="Y60" s="18">
        <f t="shared" si="13"/>
        <v>39</v>
      </c>
      <c r="Z60" s="19">
        <f t="shared" si="20"/>
        <v>5.200000000000003</v>
      </c>
      <c r="AA60" s="19">
        <f t="shared" si="17"/>
        <v>7.784454111464857</v>
      </c>
      <c r="AB60" s="19">
        <f t="shared" si="21"/>
        <v>36.57311576629048</v>
      </c>
      <c r="AC60" s="19">
        <f t="shared" si="8"/>
        <v>-6.047571063351838</v>
      </c>
      <c r="AD60" s="19">
        <f t="shared" si="9"/>
        <v>6.047571063351838</v>
      </c>
      <c r="AE60" s="19">
        <f t="shared" si="10"/>
        <v>2.7900634601142777</v>
      </c>
      <c r="AF60" s="19">
        <f t="shared" si="11"/>
        <v>-2.7900634601142777</v>
      </c>
      <c r="AG60" s="19">
        <f t="shared" si="18"/>
        <v>-0.46744414312328253</v>
      </c>
      <c r="AH60" s="19">
        <f t="shared" si="12"/>
        <v>0.46744414312328253</v>
      </c>
      <c r="AI60" s="19">
        <f t="shared" si="19"/>
        <v>26.071011994610096</v>
      </c>
    </row>
    <row r="61" spans="21:35" ht="15.75" customHeight="1">
      <c r="U61" s="4">
        <f t="shared" si="14"/>
        <v>40</v>
      </c>
      <c r="V61" s="8">
        <f t="shared" si="15"/>
        <v>5.333333333333333</v>
      </c>
      <c r="W61" s="6">
        <f t="shared" si="16"/>
        <v>-26.15999999999998</v>
      </c>
      <c r="Y61" s="18">
        <f t="shared" si="13"/>
        <v>40</v>
      </c>
      <c r="Z61" s="19">
        <f t="shared" si="20"/>
        <v>5.333333333333337</v>
      </c>
      <c r="AA61" s="19">
        <f t="shared" si="17"/>
        <v>8.029928057553956</v>
      </c>
      <c r="AB61" s="19">
        <f t="shared" si="21"/>
        <v>36.26014388489205</v>
      </c>
      <c r="AC61" s="19">
        <f t="shared" si="8"/>
        <v>-6.0216396342600955</v>
      </c>
      <c r="AD61" s="19">
        <f t="shared" si="9"/>
        <v>6.0216396342600955</v>
      </c>
      <c r="AE61" s="19">
        <f t="shared" si="10"/>
        <v>2.8337127690635753</v>
      </c>
      <c r="AF61" s="19">
        <f t="shared" si="11"/>
        <v>-2.8337127690635753</v>
      </c>
      <c r="AG61" s="19">
        <f t="shared" si="18"/>
        <v>-0.35421409613294497</v>
      </c>
      <c r="AH61" s="19">
        <f t="shared" si="12"/>
        <v>0.35421409613294497</v>
      </c>
      <c r="AI61" s="19">
        <f t="shared" si="19"/>
        <v>26.159999999999982</v>
      </c>
    </row>
    <row r="62" spans="21:35" ht="15.75" customHeight="1">
      <c r="U62" s="4">
        <f t="shared" si="14"/>
        <v>41</v>
      </c>
      <c r="V62" s="8">
        <f t="shared" si="15"/>
        <v>5.466666666666667</v>
      </c>
      <c r="W62" s="6">
        <f t="shared" si="16"/>
        <v>-26.225026996508845</v>
      </c>
      <c r="Y62" s="18">
        <f t="shared" si="13"/>
        <v>41</v>
      </c>
      <c r="Z62" s="19">
        <f t="shared" si="20"/>
        <v>5.46666666666667</v>
      </c>
      <c r="AA62" s="19">
        <f t="shared" si="17"/>
        <v>8.264767600512062</v>
      </c>
      <c r="AB62" s="19">
        <f t="shared" si="21"/>
        <v>35.9205187919935</v>
      </c>
      <c r="AC62" s="19">
        <f t="shared" si="8"/>
        <v>-5.993372906135034</v>
      </c>
      <c r="AD62" s="19">
        <f t="shared" si="9"/>
        <v>5.993372906135034</v>
      </c>
      <c r="AE62" s="19">
        <f t="shared" si="10"/>
        <v>2.8748508831784756</v>
      </c>
      <c r="AF62" s="19">
        <f t="shared" si="11"/>
        <v>-2.8748508831784756</v>
      </c>
      <c r="AG62" s="19">
        <f t="shared" si="18"/>
        <v>-0.2436711397780824</v>
      </c>
      <c r="AH62" s="19">
        <f t="shared" si="12"/>
        <v>0.2436711397780824</v>
      </c>
      <c r="AI62" s="19">
        <f t="shared" si="19"/>
        <v>26.225026996508813</v>
      </c>
    </row>
    <row r="63" spans="21:35" ht="15.75" customHeight="1">
      <c r="U63" s="4">
        <f t="shared" si="14"/>
        <v>42</v>
      </c>
      <c r="V63" s="8">
        <f t="shared" si="15"/>
        <v>5.6</v>
      </c>
      <c r="W63" s="6">
        <f t="shared" si="16"/>
        <v>-26.26649031938549</v>
      </c>
      <c r="Y63" s="18">
        <f t="shared" si="13"/>
        <v>42</v>
      </c>
      <c r="Z63" s="19">
        <f t="shared" si="20"/>
        <v>5.600000000000004</v>
      </c>
      <c r="AA63" s="19">
        <f t="shared" si="17"/>
        <v>8.488428858366944</v>
      </c>
      <c r="AB63" s="19">
        <f t="shared" si="21"/>
        <v>35.55612292203701</v>
      </c>
      <c r="AC63" s="19">
        <f t="shared" si="8"/>
        <v>-5.9628955149354255</v>
      </c>
      <c r="AD63" s="19">
        <f t="shared" si="9"/>
        <v>5.9628955149354255</v>
      </c>
      <c r="AE63" s="19">
        <f t="shared" si="10"/>
        <v>2.9134908371860284</v>
      </c>
      <c r="AF63" s="19">
        <f t="shared" si="11"/>
        <v>-2.9134908371860284</v>
      </c>
      <c r="AG63" s="19">
        <f t="shared" si="18"/>
        <v>-0.13591384056336864</v>
      </c>
      <c r="AH63" s="19">
        <f t="shared" si="12"/>
        <v>0.13591384056336864</v>
      </c>
      <c r="AI63" s="19">
        <f t="shared" si="19"/>
        <v>26.26649031938545</v>
      </c>
    </row>
    <row r="64" spans="21:35" ht="15.75" customHeight="1">
      <c r="U64" s="4">
        <f t="shared" si="14"/>
        <v>43</v>
      </c>
      <c r="V64" s="8">
        <f t="shared" si="15"/>
        <v>5.733333333333333</v>
      </c>
      <c r="W64" s="6">
        <f t="shared" si="16"/>
        <v>-26.284785852090486</v>
      </c>
      <c r="Y64" s="18">
        <f t="shared" si="13"/>
        <v>43</v>
      </c>
      <c r="Z64" s="19">
        <f t="shared" si="20"/>
        <v>5.733333333333338</v>
      </c>
      <c r="AA64" s="19">
        <f t="shared" si="17"/>
        <v>8.700424103207187</v>
      </c>
      <c r="AB64" s="19">
        <f t="shared" si="21"/>
        <v>35.16872349776659</v>
      </c>
      <c r="AC64" s="19">
        <f t="shared" si="8"/>
        <v>-5.93032237722087</v>
      </c>
      <c r="AD64" s="19">
        <f t="shared" si="9"/>
        <v>5.93032237722087</v>
      </c>
      <c r="AE64" s="19">
        <f t="shared" si="10"/>
        <v>2.9496481321010455</v>
      </c>
      <c r="AF64" s="19">
        <f t="shared" si="11"/>
        <v>-2.9496481321010455</v>
      </c>
      <c r="AG64" s="19">
        <f t="shared" si="18"/>
        <v>-0.031026113018779</v>
      </c>
      <c r="AH64" s="19">
        <f t="shared" si="12"/>
        <v>0.031026113018779</v>
      </c>
      <c r="AI64" s="19">
        <f t="shared" si="19"/>
        <v>26.284785852090483</v>
      </c>
    </row>
    <row r="65" spans="21:35" ht="15.75" customHeight="1">
      <c r="U65" s="4">
        <f t="shared" si="14"/>
        <v>44</v>
      </c>
      <c r="V65" s="8">
        <f t="shared" si="15"/>
        <v>5.866666666666666</v>
      </c>
      <c r="W65" s="6">
        <f t="shared" si="16"/>
        <v>-26.28030766005192</v>
      </c>
      <c r="Y65" s="18">
        <f t="shared" si="13"/>
        <v>44</v>
      </c>
      <c r="Z65" s="19">
        <f t="shared" si="20"/>
        <v>5.866666666666672</v>
      </c>
      <c r="AA65" s="19">
        <f t="shared" si="17"/>
        <v>8.900319361473016</v>
      </c>
      <c r="AB65" s="19">
        <f t="shared" si="21"/>
        <v>34.759976597157745</v>
      </c>
      <c r="AC65" s="19">
        <f t="shared" si="8"/>
        <v>-5.895759204475514</v>
      </c>
      <c r="AD65" s="19">
        <f t="shared" si="9"/>
        <v>5.895759204475514</v>
      </c>
      <c r="AE65" s="19">
        <f t="shared" si="10"/>
        <v>2.9833403026595904</v>
      </c>
      <c r="AF65" s="19">
        <f t="shared" si="11"/>
        <v>-2.9833403026595904</v>
      </c>
      <c r="AG65" s="19">
        <f t="shared" si="18"/>
        <v>0.07092140084366694</v>
      </c>
      <c r="AH65" s="19">
        <f t="shared" si="12"/>
        <v>-0.07092140084366694</v>
      </c>
      <c r="AI65" s="19">
        <f t="shared" si="19"/>
        <v>26.28030766005189</v>
      </c>
    </row>
    <row r="66" spans="21:35" ht="15.75" customHeight="1">
      <c r="U66" s="4">
        <f t="shared" si="14"/>
        <v>45</v>
      </c>
      <c r="V66" s="8">
        <f t="shared" si="15"/>
        <v>6</v>
      </c>
      <c r="W66" s="6">
        <f t="shared" si="16"/>
        <v>-26.2534476462704</v>
      </c>
      <c r="Y66" s="18">
        <f t="shared" si="13"/>
        <v>45</v>
      </c>
      <c r="Z66" s="19">
        <f t="shared" si="20"/>
        <v>6.000000000000005</v>
      </c>
      <c r="AA66" s="19">
        <f t="shared" si="17"/>
        <v>9.087731877555159</v>
      </c>
      <c r="AB66" s="19">
        <f t="shared" si="21"/>
        <v>34.331431537430554</v>
      </c>
      <c r="AC66" s="19">
        <f t="shared" si="8"/>
        <v>-5.859302990751592</v>
      </c>
      <c r="AD66" s="19">
        <f t="shared" si="9"/>
        <v>5.859302990751592</v>
      </c>
      <c r="AE66" s="19">
        <f t="shared" si="10"/>
        <v>3.014586518505508</v>
      </c>
      <c r="AF66" s="19">
        <f t="shared" si="11"/>
        <v>-3.014586518505508</v>
      </c>
      <c r="AG66" s="19">
        <f t="shared" si="18"/>
        <v>0.16987004625942337</v>
      </c>
      <c r="AH66" s="19">
        <f t="shared" si="12"/>
        <v>-0.16987004625942337</v>
      </c>
      <c r="AI66" s="19">
        <f t="shared" si="19"/>
        <v>26.253447646270438</v>
      </c>
    </row>
    <row r="67" spans="21:35" ht="15.75" customHeight="1">
      <c r="U67" s="4">
        <f t="shared" si="14"/>
        <v>46</v>
      </c>
      <c r="V67" s="8">
        <f t="shared" si="15"/>
        <v>6.133333333333333</v>
      </c>
      <c r="W67" s="6">
        <f t="shared" si="16"/>
        <v>-26.204595228520308</v>
      </c>
      <c r="Y67" s="18">
        <f t="shared" si="13"/>
        <v>46</v>
      </c>
      <c r="Z67" s="19">
        <f t="shared" si="20"/>
        <v>6.133333333333339</v>
      </c>
      <c r="AA67" s="19">
        <f t="shared" si="17"/>
        <v>9.262327487438238</v>
      </c>
      <c r="AB67" s="19">
        <f t="shared" si="21"/>
        <v>33.88453548216414</v>
      </c>
      <c r="AC67" s="19">
        <f t="shared" si="8"/>
        <v>-5.8210424738326845</v>
      </c>
      <c r="AD67" s="19">
        <f t="shared" si="9"/>
        <v>5.8210424738326845</v>
      </c>
      <c r="AE67" s="19">
        <f t="shared" si="10"/>
        <v>3.0434072168275867</v>
      </c>
      <c r="AF67" s="19">
        <f t="shared" si="11"/>
        <v>-3.0434072168275867</v>
      </c>
      <c r="AG67" s="19">
        <f t="shared" si="18"/>
        <v>0.265771959822489</v>
      </c>
      <c r="AH67" s="19">
        <f t="shared" si="12"/>
        <v>-0.265771959822489</v>
      </c>
      <c r="AI67" s="19">
        <f t="shared" si="19"/>
        <v>26.204595228520308</v>
      </c>
    </row>
    <row r="68" spans="21:35" ht="15.75" customHeight="1">
      <c r="U68" s="4">
        <f t="shared" si="14"/>
        <v>47</v>
      </c>
      <c r="V68" s="8">
        <f t="shared" si="15"/>
        <v>6.266666666666667</v>
      </c>
      <c r="W68" s="6">
        <f t="shared" si="16"/>
        <v>-26.134137037813403</v>
      </c>
      <c r="Y68" s="18">
        <f t="shared" si="13"/>
        <v>47</v>
      </c>
      <c r="Z68" s="19">
        <f t="shared" si="20"/>
        <v>6.266666666666673</v>
      </c>
      <c r="AA68" s="19">
        <f t="shared" si="17"/>
        <v>9.423817942626487</v>
      </c>
      <c r="AB68" s="19">
        <f t="shared" si="21"/>
        <v>33.420638190373836</v>
      </c>
      <c r="AC68" s="19">
        <f t="shared" si="8"/>
        <v>-5.781058570052187</v>
      </c>
      <c r="AD68" s="19">
        <f t="shared" si="9"/>
        <v>5.781058570052187</v>
      </c>
      <c r="AE68" s="19">
        <f t="shared" si="10"/>
        <v>3.069823764098924</v>
      </c>
      <c r="AF68" s="19">
        <f t="shared" si="11"/>
        <v>-3.069823764098924</v>
      </c>
      <c r="AG68" s="19">
        <f t="shared" si="18"/>
        <v>0.3585889581456616</v>
      </c>
      <c r="AH68" s="19">
        <f t="shared" si="12"/>
        <v>-0.3585889581456616</v>
      </c>
      <c r="AI68" s="19">
        <f t="shared" si="19"/>
        <v>26.134137037813403</v>
      </c>
    </row>
    <row r="69" spans="21:35" ht="15.75" customHeight="1">
      <c r="U69" s="4">
        <f t="shared" si="14"/>
        <v>48</v>
      </c>
      <c r="V69" s="8">
        <f t="shared" si="15"/>
        <v>6.4</v>
      </c>
      <c r="W69" s="6">
        <f t="shared" si="16"/>
        <v>-26.0424566377221</v>
      </c>
      <c r="Y69" s="18">
        <f t="shared" si="13"/>
        <v>48</v>
      </c>
      <c r="Z69" s="19">
        <f t="shared" si="20"/>
        <v>6.400000000000007</v>
      </c>
      <c r="AA69" s="19">
        <f t="shared" si="17"/>
        <v>9.571958218602807</v>
      </c>
      <c r="AB69" s="19">
        <f t="shared" si="21"/>
        <v>32.94099683823852</v>
      </c>
      <c r="AC69" s="19">
        <f t="shared" si="8"/>
        <v>-5.739424782871409</v>
      </c>
      <c r="AD69" s="19">
        <f t="shared" si="9"/>
        <v>5.739424782871409</v>
      </c>
      <c r="AE69" s="19">
        <f t="shared" si="10"/>
        <v>3.093858144550717</v>
      </c>
      <c r="AF69" s="19">
        <f t="shared" si="11"/>
        <v>-3.093858144550717</v>
      </c>
      <c r="AG69" s="19">
        <f t="shared" si="18"/>
        <v>0.4482915062300252</v>
      </c>
      <c r="AH69" s="19">
        <f t="shared" si="12"/>
        <v>-0.4482915062300252</v>
      </c>
      <c r="AI69" s="19">
        <f t="shared" si="19"/>
        <v>26.04245663772207</v>
      </c>
    </row>
    <row r="70" spans="21:35" ht="15.75" customHeight="1">
      <c r="U70" s="4">
        <f t="shared" si="14"/>
        <v>49</v>
      </c>
      <c r="V70" s="8">
        <f t="shared" si="15"/>
        <v>6.533333333333333</v>
      </c>
      <c r="W70" s="6">
        <f t="shared" si="16"/>
        <v>-25.929934264096378</v>
      </c>
      <c r="Y70" s="18">
        <f t="shared" si="13"/>
        <v>49</v>
      </c>
      <c r="Z70" s="19">
        <f t="shared" si="20"/>
        <v>6.53333333333334</v>
      </c>
      <c r="AA70" s="19">
        <f t="shared" si="17"/>
        <v>9.706543836622304</v>
      </c>
      <c r="AB70" s="19">
        <f t="shared" si="21"/>
        <v>32.446780854948145</v>
      </c>
      <c r="AC70" s="19">
        <f t="shared" si="8"/>
        <v>-5.696207585310436</v>
      </c>
      <c r="AD70" s="19">
        <f t="shared" si="9"/>
        <v>5.696207585310436</v>
      </c>
      <c r="AE70" s="19">
        <f t="shared" si="10"/>
        <v>3.1155326730147292</v>
      </c>
      <c r="AF70" s="19">
        <f t="shared" si="11"/>
        <v>-3.1155326730147292</v>
      </c>
      <c r="AG70" s="19">
        <f t="shared" si="18"/>
        <v>0.5348577607190226</v>
      </c>
      <c r="AH70" s="19">
        <f t="shared" si="12"/>
        <v>-0.5348577607190226</v>
      </c>
      <c r="AI70" s="19">
        <f t="shared" si="19"/>
        <v>25.929934264096374</v>
      </c>
    </row>
    <row r="71" spans="21:35" ht="15.75" customHeight="1">
      <c r="U71" s="4">
        <f t="shared" si="14"/>
        <v>50</v>
      </c>
      <c r="V71" s="8">
        <f t="shared" si="15"/>
        <v>6.666666666666667</v>
      </c>
      <c r="W71" s="6">
        <f t="shared" si="16"/>
        <v>-25.796946584655117</v>
      </c>
      <c r="Y71" s="18">
        <f t="shared" si="13"/>
        <v>50</v>
      </c>
      <c r="Z71" s="19">
        <f t="shared" si="20"/>
        <v>6.666666666666674</v>
      </c>
      <c r="AA71" s="19">
        <f t="shared" si="17"/>
        <v>9.827408222725769</v>
      </c>
      <c r="AB71" s="19">
        <f t="shared" si="21"/>
        <v>31.9390767238587</v>
      </c>
      <c r="AC71" s="19">
        <f t="shared" si="8"/>
        <v>-5.651466776320879</v>
      </c>
      <c r="AD71" s="19">
        <f t="shared" si="9"/>
        <v>5.651466776320879</v>
      </c>
      <c r="AE71" s="19">
        <f t="shared" si="10"/>
        <v>3.1348697297855566</v>
      </c>
      <c r="AF71" s="19">
        <f t="shared" si="11"/>
        <v>-3.1348697297855566</v>
      </c>
      <c r="AG71" s="19">
        <f t="shared" si="18"/>
        <v>0.6182726832502343</v>
      </c>
      <c r="AH71" s="19">
        <f t="shared" si="12"/>
        <v>-0.6182726832502343</v>
      </c>
      <c r="AI71" s="19">
        <f t="shared" si="19"/>
        <v>25.796946584655117</v>
      </c>
    </row>
    <row r="72" spans="21:35" ht="15.75" customHeight="1">
      <c r="U72" s="4">
        <f t="shared" si="14"/>
        <v>51</v>
      </c>
      <c r="V72" s="8">
        <f t="shared" si="15"/>
        <v>6.8</v>
      </c>
      <c r="W72" s="6">
        <f t="shared" si="16"/>
        <v>-25.643866477885016</v>
      </c>
      <c r="Y72" s="18">
        <f t="shared" si="13"/>
        <v>51</v>
      </c>
      <c r="Z72" s="19">
        <f t="shared" si="20"/>
        <v>6.800000000000008</v>
      </c>
      <c r="AA72" s="19">
        <f t="shared" si="17"/>
        <v>9.934420123470211</v>
      </c>
      <c r="AB72" s="19">
        <f t="shared" si="21"/>
        <v>31.41889270882962</v>
      </c>
      <c r="AC72" s="19">
        <f t="shared" si="8"/>
        <v>-5.605255811185572</v>
      </c>
      <c r="AD72" s="19">
        <f t="shared" si="9"/>
        <v>5.605255811185572</v>
      </c>
      <c r="AE72" s="19">
        <f t="shared" si="10"/>
        <v>3.1518915151810365</v>
      </c>
      <c r="AF72" s="19">
        <f t="shared" si="11"/>
        <v>-3.1518915151810365</v>
      </c>
      <c r="AG72" s="19">
        <f t="shared" si="18"/>
        <v>0.6985272191765013</v>
      </c>
      <c r="AH72" s="19">
        <f t="shared" si="12"/>
        <v>-0.6985272191765013</v>
      </c>
      <c r="AI72" s="19">
        <f t="shared" si="19"/>
        <v>25.64386647788502</v>
      </c>
    </row>
    <row r="73" spans="21:35" ht="15.75" customHeight="1">
      <c r="U73" s="4">
        <f t="shared" si="14"/>
        <v>52</v>
      </c>
      <c r="V73" s="8">
        <f t="shared" si="15"/>
        <v>6.933333333333334</v>
      </c>
      <c r="W73" s="6">
        <f t="shared" si="16"/>
        <v>-25.47106283064347</v>
      </c>
      <c r="Y73" s="18">
        <f t="shared" si="13"/>
        <v>52</v>
      </c>
      <c r="Z73" s="19">
        <f t="shared" si="20"/>
        <v>6.933333333333342</v>
      </c>
      <c r="AA73" s="19">
        <f t="shared" si="17"/>
        <v>10.027481093988484</v>
      </c>
      <c r="AB73" s="19">
        <f t="shared" si="21"/>
        <v>30.887163473309897</v>
      </c>
      <c r="AC73" s="19">
        <f t="shared" si="8"/>
        <v>-5.557622106018895</v>
      </c>
      <c r="AD73" s="19">
        <f t="shared" si="9"/>
        <v>5.557622106018895</v>
      </c>
      <c r="AE73" s="19">
        <f t="shared" si="10"/>
        <v>3.1666198215113357</v>
      </c>
      <c r="AF73" s="19">
        <f t="shared" si="11"/>
        <v>-3.1666198215113357</v>
      </c>
      <c r="AG73" s="19">
        <f t="shared" si="18"/>
        <v>0.7756175370037761</v>
      </c>
      <c r="AH73" s="19">
        <f t="shared" si="12"/>
        <v>-0.7756175370037761</v>
      </c>
      <c r="AI73" s="19">
        <f t="shared" si="19"/>
        <v>25.471062830643433</v>
      </c>
    </row>
    <row r="74" spans="21:35" ht="15.75" customHeight="1">
      <c r="U74" s="4">
        <f t="shared" si="14"/>
        <v>53</v>
      </c>
      <c r="V74" s="8">
        <f t="shared" si="15"/>
        <v>7.066666666666666</v>
      </c>
      <c r="W74" s="6">
        <f t="shared" si="16"/>
        <v>-25.278900353826153</v>
      </c>
      <c r="Y74" s="18">
        <f t="shared" si="13"/>
        <v>53</v>
      </c>
      <c r="Z74" s="19">
        <f t="shared" si="20"/>
        <v>7.066666666666675</v>
      </c>
      <c r="AA74" s="19">
        <f t="shared" si="17"/>
        <v>10.106523070580378</v>
      </c>
      <c r="AB74" s="19">
        <f t="shared" si="21"/>
        <v>30.344754566491552</v>
      </c>
      <c r="AC74" s="19">
        <f t="shared" si="8"/>
        <v>-5.508607316417785</v>
      </c>
      <c r="AD74" s="19">
        <f t="shared" si="9"/>
        <v>5.508607316417785</v>
      </c>
      <c r="AE74" s="19">
        <f t="shared" si="10"/>
        <v>3.179075820200012</v>
      </c>
      <c r="AF74" s="19">
        <f t="shared" si="11"/>
        <v>-3.179075820200012</v>
      </c>
      <c r="AG74" s="19">
        <f t="shared" si="18"/>
        <v>0.8495443239822391</v>
      </c>
      <c r="AH74" s="19">
        <f t="shared" si="12"/>
        <v>-0.8495443239822391</v>
      </c>
      <c r="AI74" s="19">
        <f t="shared" si="19"/>
        <v>25.278900353826153</v>
      </c>
    </row>
    <row r="75" spans="21:35" ht="15.75" customHeight="1">
      <c r="U75" s="4">
        <f t="shared" si="14"/>
        <v>54</v>
      </c>
      <c r="V75" s="8">
        <f t="shared" si="15"/>
        <v>7.2</v>
      </c>
      <c r="W75" s="6">
        <f t="shared" si="16"/>
        <v>-25.067739415437995</v>
      </c>
      <c r="Y75" s="18">
        <f t="shared" si="13"/>
        <v>54</v>
      </c>
      <c r="Z75" s="19">
        <f t="shared" si="20"/>
        <v>7.200000000000009</v>
      </c>
      <c r="AA75" s="19">
        <f t="shared" si="17"/>
        <v>10.171506037071909</v>
      </c>
      <c r="AB75" s="19">
        <f t="shared" si="21"/>
        <v>29.792466756732182</v>
      </c>
      <c r="AC75" s="19">
        <f t="shared" si="8"/>
        <v>-5.4582475902740235</v>
      </c>
      <c r="AD75" s="19">
        <f t="shared" si="9"/>
        <v>5.4582475902740235</v>
      </c>
      <c r="AE75" s="19">
        <f t="shared" si="10"/>
        <v>3.189279861829612</v>
      </c>
      <c r="AF75" s="19">
        <f t="shared" si="11"/>
        <v>-3.189279861829612</v>
      </c>
      <c r="AG75" s="19">
        <f t="shared" si="18"/>
        <v>0.9203121333852007</v>
      </c>
      <c r="AH75" s="19">
        <f t="shared" si="12"/>
        <v>-0.9203121333852007</v>
      </c>
      <c r="AI75" s="19">
        <f t="shared" si="19"/>
        <v>25.067739415437998</v>
      </c>
    </row>
    <row r="76" spans="21:35" ht="15.75" customHeight="1">
      <c r="U76" s="4">
        <f t="shared" si="14"/>
        <v>55</v>
      </c>
      <c r="V76" s="8">
        <f t="shared" si="15"/>
        <v>7.333333333333333</v>
      </c>
      <c r="W76" s="6">
        <f t="shared" si="16"/>
        <v>-24.837935890383374</v>
      </c>
      <c r="Y76" s="18">
        <f t="shared" si="13"/>
        <v>55</v>
      </c>
      <c r="Z76" s="19">
        <f t="shared" si="20"/>
        <v>7.333333333333343</v>
      </c>
      <c r="AA76" s="19">
        <f t="shared" si="17"/>
        <v>10.222415791620378</v>
      </c>
      <c r="AB76" s="19">
        <f t="shared" si="21"/>
        <v>29.231040197525992</v>
      </c>
      <c r="AC76" s="19">
        <f t="shared" si="8"/>
        <v>-5.406573794699004</v>
      </c>
      <c r="AD76" s="19">
        <f t="shared" si="9"/>
        <v>5.406573794699004</v>
      </c>
      <c r="AE76" s="19">
        <f t="shared" si="10"/>
        <v>3.197251286905735</v>
      </c>
      <c r="AF76" s="19">
        <f t="shared" si="11"/>
        <v>-3.197251286905735</v>
      </c>
      <c r="AG76" s="19">
        <f t="shared" si="18"/>
        <v>0.9879287791124653</v>
      </c>
      <c r="AH76" s="19">
        <f t="shared" si="12"/>
        <v>-0.9879287791124653</v>
      </c>
      <c r="AI76" s="19">
        <f t="shared" si="19"/>
        <v>24.837935890383374</v>
      </c>
    </row>
    <row r="77" spans="21:35" ht="15.75" customHeight="1">
      <c r="U77" s="4">
        <f t="shared" si="14"/>
        <v>56</v>
      </c>
      <c r="V77" s="8">
        <f t="shared" si="15"/>
        <v>7.466666666666667</v>
      </c>
      <c r="W77" s="6">
        <f t="shared" si="16"/>
        <v>-24.58984102627902</v>
      </c>
      <c r="Y77" s="18">
        <f t="shared" si="13"/>
        <v>56</v>
      </c>
      <c r="Z77" s="19">
        <f t="shared" si="20"/>
        <v>7.4666666666666766</v>
      </c>
      <c r="AA77" s="19">
        <f t="shared" si="17"/>
        <v>10.259261818454227</v>
      </c>
      <c r="AB77" s="19">
        <f t="shared" si="21"/>
        <v>28.66115841564966</v>
      </c>
      <c r="AC77" s="19">
        <f t="shared" si="8"/>
        <v>-5.353611716929951</v>
      </c>
      <c r="AD77" s="19">
        <f t="shared" si="9"/>
        <v>5.353611716929951</v>
      </c>
      <c r="AE77" s="19">
        <f t="shared" si="10"/>
        <v>3.203008245143029</v>
      </c>
      <c r="AF77" s="19">
        <f t="shared" si="11"/>
        <v>-3.203008245143029</v>
      </c>
      <c r="AG77" s="19">
        <f t="shared" si="18"/>
        <v>1.0524047733561073</v>
      </c>
      <c r="AH77" s="19">
        <f t="shared" si="12"/>
        <v>-1.0524047733561073</v>
      </c>
      <c r="AI77" s="19">
        <f t="shared" si="19"/>
        <v>24.589841026279057</v>
      </c>
    </row>
    <row r="78" spans="21:35" ht="15.75" customHeight="1">
      <c r="U78" s="4">
        <f t="shared" si="14"/>
        <v>57</v>
      </c>
      <c r="V78" s="8">
        <f t="shared" si="15"/>
        <v>7.6</v>
      </c>
      <c r="W78" s="6">
        <f t="shared" si="16"/>
        <v>-24.323801324583417</v>
      </c>
      <c r="Y78" s="18">
        <f t="shared" si="13"/>
        <v>57</v>
      </c>
      <c r="Z78" s="19">
        <f t="shared" si="20"/>
        <v>7.60000000000001</v>
      </c>
      <c r="AA78" s="19">
        <f t="shared" si="17"/>
        <v>10.28207526718337</v>
      </c>
      <c r="AB78" s="19">
        <f t="shared" si="21"/>
        <v>28.08345211479996</v>
      </c>
      <c r="AC78" s="19">
        <f t="shared" si="8"/>
        <v>-5.299382238978422</v>
      </c>
      <c r="AD78" s="19">
        <f t="shared" si="9"/>
        <v>5.299382238978422</v>
      </c>
      <c r="AE78" s="19">
        <f t="shared" si="10"/>
        <v>3.206567521070369</v>
      </c>
      <c r="AF78" s="19">
        <f t="shared" si="11"/>
        <v>-3.206567521070369</v>
      </c>
      <c r="AG78" s="19">
        <f t="shared" si="18"/>
        <v>1.1137528031623152</v>
      </c>
      <c r="AH78" s="19">
        <f t="shared" si="12"/>
        <v>-1.1137528031623152</v>
      </c>
      <c r="AI78" s="19">
        <f t="shared" si="19"/>
        <v>24.32380132458335</v>
      </c>
    </row>
    <row r="79" spans="21:35" ht="15.75" customHeight="1">
      <c r="U79" s="4">
        <f t="shared" si="14"/>
        <v>58</v>
      </c>
      <c r="V79" s="8">
        <f t="shared" si="15"/>
        <v>7.733333333333333</v>
      </c>
      <c r="W79" s="6">
        <f t="shared" si="16"/>
        <v>-24.04015843633098</v>
      </c>
      <c r="Y79" s="18">
        <f t="shared" si="13"/>
        <v>58</v>
      </c>
      <c r="Z79" s="19">
        <f t="shared" si="20"/>
        <v>7.733333333333344</v>
      </c>
      <c r="AA79" s="19">
        <f t="shared" si="17"/>
        <v>10.290907040760626</v>
      </c>
      <c r="AB79" s="19">
        <f t="shared" si="21"/>
        <v>27.498502791140634</v>
      </c>
      <c r="AC79" s="19">
        <f t="shared" si="8"/>
        <v>-5.243901485644122</v>
      </c>
      <c r="AD79" s="19">
        <f t="shared" si="9"/>
        <v>5.243901485644122</v>
      </c>
      <c r="AE79" s="19">
        <f t="shared" si="10"/>
        <v>3.2079443637258778</v>
      </c>
      <c r="AF79" s="19">
        <f t="shared" si="11"/>
        <v>-3.2079443637258778</v>
      </c>
      <c r="AG79" s="19">
        <f t="shared" si="18"/>
        <v>1.1719872418076331</v>
      </c>
      <c r="AH79" s="19">
        <f t="shared" si="12"/>
        <v>-1.1719872418076331</v>
      </c>
      <c r="AI79" s="19">
        <f t="shared" si="19"/>
        <v>24.04015843633094</v>
      </c>
    </row>
    <row r="80" spans="21:35" ht="15.75" customHeight="1">
      <c r="U80" s="4">
        <f t="shared" si="14"/>
        <v>59</v>
      </c>
      <c r="V80" s="8">
        <f t="shared" si="15"/>
        <v>7.866666666666666</v>
      </c>
      <c r="W80" s="6">
        <f t="shared" si="16"/>
        <v>-23.739249071761435</v>
      </c>
      <c r="Y80" s="18">
        <f t="shared" si="13"/>
        <v>59</v>
      </c>
      <c r="Z80" s="19">
        <f t="shared" si="20"/>
        <v>7.866666666666678</v>
      </c>
      <c r="AA80" s="19">
        <f t="shared" si="17"/>
        <v>10.285825991884678</v>
      </c>
      <c r="AB80" s="19">
        <f t="shared" si="21"/>
        <v>26.906846159753442</v>
      </c>
      <c r="AC80" s="19">
        <f t="shared" si="8"/>
        <v>-5.1871809453453075</v>
      </c>
      <c r="AD80" s="19">
        <f t="shared" si="9"/>
        <v>5.1871809453453075</v>
      </c>
      <c r="AE80" s="19">
        <f t="shared" si="10"/>
        <v>3.2071523181608756</v>
      </c>
      <c r="AF80" s="19">
        <f t="shared" si="11"/>
        <v>-3.2071523181608756</v>
      </c>
      <c r="AG80" s="19">
        <f t="shared" si="18"/>
        <v>1.2271236909764438</v>
      </c>
      <c r="AH80" s="19">
        <f t="shared" si="12"/>
        <v>-1.2271236909764438</v>
      </c>
      <c r="AI80" s="19">
        <f t="shared" si="19"/>
        <v>23.7392490717614</v>
      </c>
    </row>
    <row r="81" spans="21:35" ht="15.75" customHeight="1">
      <c r="U81" s="4">
        <f t="shared" si="14"/>
        <v>60</v>
      </c>
      <c r="V81" s="8">
        <f t="shared" si="15"/>
        <v>8</v>
      </c>
      <c r="W81" s="6">
        <f t="shared" si="16"/>
        <v>-23.421404923135025</v>
      </c>
      <c r="Y81" s="18">
        <f t="shared" si="13"/>
        <v>60</v>
      </c>
      <c r="Z81" s="19">
        <f t="shared" si="20"/>
        <v>8.00000000000001</v>
      </c>
      <c r="AA81" s="19">
        <f t="shared" si="17"/>
        <v>10.266917226579732</v>
      </c>
      <c r="AB81" s="19">
        <f t="shared" si="21"/>
        <v>26.30897539311052</v>
      </c>
      <c r="AC81" s="19">
        <f t="shared" si="8"/>
        <v>-5.12922756300698</v>
      </c>
      <c r="AD81" s="19">
        <f t="shared" si="9"/>
        <v>5.12922756300698</v>
      </c>
      <c r="AE81" s="19">
        <f t="shared" si="10"/>
        <v>3.2042030563901114</v>
      </c>
      <c r="AF81" s="19">
        <f t="shared" si="11"/>
        <v>-3.2042030563901114</v>
      </c>
      <c r="AG81" s="19">
        <f t="shared" si="18"/>
        <v>1.2791785497732429</v>
      </c>
      <c r="AH81" s="19">
        <f t="shared" si="12"/>
        <v>-1.2791785497732429</v>
      </c>
      <c r="AI81" s="19">
        <f t="shared" si="19"/>
        <v>23.421404923134993</v>
      </c>
    </row>
    <row r="82" spans="21:35" ht="15.75" customHeight="1">
      <c r="U82" s="4">
        <f t="shared" si="14"/>
        <v>61</v>
      </c>
      <c r="V82" s="8">
        <f t="shared" si="15"/>
        <v>8.133333333333333</v>
      </c>
      <c r="W82" s="6">
        <f t="shared" si="16"/>
        <v>-23.0869526000337</v>
      </c>
      <c r="Y82" s="18">
        <f t="shared" si="13"/>
        <v>61</v>
      </c>
      <c r="Z82" s="19">
        <f t="shared" si="20"/>
        <v>8.133333333333344</v>
      </c>
      <c r="AA82" s="19">
        <f t="shared" si="17"/>
        <v>10.234280512833612</v>
      </c>
      <c r="AB82" s="19">
        <f t="shared" si="21"/>
        <v>25.705344174400103</v>
      </c>
      <c r="AC82" s="19">
        <f t="shared" si="8"/>
        <v>-5.07004380399224</v>
      </c>
      <c r="AD82" s="19">
        <f t="shared" si="9"/>
        <v>5.07004380399224</v>
      </c>
      <c r="AE82" s="19">
        <f t="shared" si="10"/>
        <v>3.199106205306978</v>
      </c>
      <c r="AF82" s="19">
        <f t="shared" si="11"/>
        <v>-3.199106205306978</v>
      </c>
      <c r="AG82" s="19">
        <f t="shared" si="18"/>
        <v>1.3281686066217162</v>
      </c>
      <c r="AH82" s="19">
        <f t="shared" si="12"/>
        <v>-1.3281686066217162</v>
      </c>
      <c r="AI82" s="19">
        <f t="shared" si="19"/>
        <v>23.086952600033662</v>
      </c>
    </row>
    <row r="83" spans="21:35" ht="15.75" customHeight="1">
      <c r="U83" s="4">
        <f t="shared" si="14"/>
        <v>62</v>
      </c>
      <c r="V83" s="8">
        <f t="shared" si="15"/>
        <v>8.266666666666666</v>
      </c>
      <c r="W83" s="6">
        <f t="shared" si="16"/>
        <v>-22.73621357645664</v>
      </c>
      <c r="Y83" s="18">
        <f t="shared" si="13"/>
        <v>62</v>
      </c>
      <c r="Z83" s="19">
        <f t="shared" si="20"/>
        <v>8.266666666666676</v>
      </c>
      <c r="AA83" s="19">
        <f t="shared" si="17"/>
        <v>10.188028791501942</v>
      </c>
      <c r="AB83" s="19">
        <f t="shared" si="21"/>
        <v>25.096369569909402</v>
      </c>
      <c r="AC83" s="19">
        <f t="shared" si="8"/>
        <v>-5.009627687753792</v>
      </c>
      <c r="AD83" s="19">
        <f t="shared" si="9"/>
        <v>5.009627687753792</v>
      </c>
      <c r="AE83" s="19">
        <f t="shared" si="10"/>
        <v>3.191869168919983</v>
      </c>
      <c r="AF83" s="19">
        <f t="shared" si="11"/>
        <v>-3.191869168919983</v>
      </c>
      <c r="AG83" s="19">
        <f t="shared" si="18"/>
        <v>1.3741106500861742</v>
      </c>
      <c r="AH83" s="19">
        <f t="shared" si="12"/>
        <v>-1.3741106500861742</v>
      </c>
      <c r="AI83" s="19">
        <f t="shared" si="19"/>
        <v>22.73621357645664</v>
      </c>
    </row>
    <row r="84" spans="21:35" ht="15.75" customHeight="1">
      <c r="U84" s="4">
        <f t="shared" si="14"/>
        <v>63</v>
      </c>
      <c r="V84" s="8">
        <f t="shared" si="15"/>
        <v>8.4</v>
      </c>
      <c r="W84" s="6">
        <f t="shared" si="16"/>
        <v>-22.36950414903148</v>
      </c>
      <c r="Y84" s="18">
        <f t="shared" si="13"/>
        <v>63</v>
      </c>
      <c r="Z84" s="19">
        <f t="shared" si="20"/>
        <v>8.40000000000001</v>
      </c>
      <c r="AA84" s="19">
        <f t="shared" si="17"/>
        <v>10.128286786163116</v>
      </c>
      <c r="AB84" s="19">
        <f t="shared" si="21"/>
        <v>24.482434725736663</v>
      </c>
      <c r="AC84" s="19">
        <f t="shared" si="8"/>
        <v>-4.947972789510535</v>
      </c>
      <c r="AD84" s="19">
        <f t="shared" si="9"/>
        <v>4.947972789510535</v>
      </c>
      <c r="AE84" s="19">
        <f t="shared" si="10"/>
        <v>3.1824969420508666</v>
      </c>
      <c r="AF84" s="19">
        <f t="shared" si="11"/>
        <v>-3.1824969420508666</v>
      </c>
      <c r="AG84" s="19">
        <f t="shared" si="18"/>
        <v>1.417021094591198</v>
      </c>
      <c r="AH84" s="19">
        <f t="shared" si="12"/>
        <v>-1.417021094591198</v>
      </c>
      <c r="AI84" s="19">
        <f t="shared" si="19"/>
        <v>22.36950414903145</v>
      </c>
    </row>
    <row r="85" spans="21:35" ht="15.75" customHeight="1">
      <c r="U85" s="4">
        <f t="shared" si="14"/>
        <v>64</v>
      </c>
      <c r="V85" s="8">
        <f aca="true" t="shared" si="22" ref="V85:V116">U85*V$19</f>
        <v>8.533333333333333</v>
      </c>
      <c r="W85" s="6">
        <f aca="true" t="shared" si="23" ref="W85:W116">m*g*(2*SQRT(V85^2+d^2)-V85-2*d)</f>
        <v>-21.987135405676735</v>
      </c>
      <c r="Y85" s="18">
        <f t="shared" si="13"/>
        <v>64</v>
      </c>
      <c r="Z85" s="19">
        <f t="shared" si="20"/>
        <v>8.533333333333342</v>
      </c>
      <c r="AA85" s="19">
        <f aca="true" t="shared" si="24" ref="AA85:AA116">2*g*Z85^2*(2*d+Z85-2*SQRT(Z85^2+d^2))/(3*Z85^2+d^2)</f>
        <v>10.0551897082177</v>
      </c>
      <c r="AB85" s="19">
        <f t="shared" si="21"/>
        <v>23.863891394918003</v>
      </c>
      <c r="AC85" s="19">
        <f t="shared" si="8"/>
        <v>-4.8850682078061105</v>
      </c>
      <c r="AD85" s="19">
        <f t="shared" si="9"/>
        <v>4.8850682078061105</v>
      </c>
      <c r="AE85" s="19">
        <f t="shared" si="10"/>
        <v>3.170991912354508</v>
      </c>
      <c r="AF85" s="19">
        <f t="shared" si="11"/>
        <v>-3.170991912354508</v>
      </c>
      <c r="AG85" s="19">
        <f aca="true" t="shared" si="25" ref="AG85:AG121">m*(AC85+2*AE85)</f>
        <v>1.4569156169029052</v>
      </c>
      <c r="AH85" s="19">
        <f t="shared" si="12"/>
        <v>-1.4569156169029052</v>
      </c>
      <c r="AI85" s="19">
        <f aca="true" t="shared" si="26" ref="AI85:AI121">0.5*m*(AB85+2*AA85)</f>
        <v>21.987135405676703</v>
      </c>
    </row>
    <row r="86" spans="21:35" ht="15.75" customHeight="1">
      <c r="U86" s="4">
        <f t="shared" si="14"/>
        <v>65</v>
      </c>
      <c r="V86" s="8">
        <f t="shared" si="22"/>
        <v>8.666666666666666</v>
      </c>
      <c r="W86" s="6">
        <f t="shared" si="23"/>
        <v>-21.589413204067988</v>
      </c>
      <c r="Y86" s="18">
        <f t="shared" si="13"/>
        <v>65</v>
      </c>
      <c r="Z86" s="19">
        <f aca="true" t="shared" si="27" ref="Z86:Z117">Z85+AA$18</f>
        <v>8.666666666666675</v>
      </c>
      <c r="AA86" s="19">
        <f t="shared" si="24"/>
        <v>9.968882053244483</v>
      </c>
      <c r="AB86" s="19">
        <f aca="true" t="shared" si="28" ref="AB86:AB117">AA86*(Z86^2+d^2)/Z86^2</f>
        <v>23.241062301646878</v>
      </c>
      <c r="AC86" s="19">
        <f aca="true" t="shared" si="29" ref="AC86:AC121">-SQRT(AB86)</f>
        <v>-4.820898495264848</v>
      </c>
      <c r="AD86" s="19">
        <f aca="true" t="shared" si="30" ref="AD86:AD121">-AC86</f>
        <v>4.820898495264848</v>
      </c>
      <c r="AE86" s="19">
        <f aca="true" t="shared" si="31" ref="AE86:AE121">SQRT(AA86)</f>
        <v>3.1573536471615724</v>
      </c>
      <c r="AF86" s="19">
        <f aca="true" t="shared" si="32" ref="AF86:AF121">-AE86</f>
        <v>-3.1573536471615724</v>
      </c>
      <c r="AG86" s="19">
        <f t="shared" si="25"/>
        <v>1.4938087990582964</v>
      </c>
      <c r="AH86" s="19">
        <f aca="true" t="shared" si="33" ref="AH86:AH121">-AG86</f>
        <v>-1.4938087990582964</v>
      </c>
      <c r="AI86" s="19">
        <f t="shared" si="26"/>
        <v>21.589413204067924</v>
      </c>
    </row>
    <row r="87" spans="21:35" ht="15.75" customHeight="1">
      <c r="U87" s="4">
        <f t="shared" si="14"/>
        <v>66</v>
      </c>
      <c r="V87" s="8">
        <f t="shared" si="22"/>
        <v>8.8</v>
      </c>
      <c r="W87" s="6">
        <f t="shared" si="23"/>
        <v>-21.17663815927802</v>
      </c>
      <c r="Y87" s="18">
        <f aca="true" t="shared" si="34" ref="Y87:Y97">Y86+1</f>
        <v>66</v>
      </c>
      <c r="Z87" s="19">
        <f t="shared" si="27"/>
        <v>8.800000000000008</v>
      </c>
      <c r="AA87" s="19">
        <f t="shared" si="24"/>
        <v>9.869516484439627</v>
      </c>
      <c r="AB87" s="19">
        <f t="shared" si="28"/>
        <v>22.614243349676727</v>
      </c>
      <c r="AC87" s="19">
        <f t="shared" si="29"/>
        <v>-4.755443549205134</v>
      </c>
      <c r="AD87" s="19">
        <f t="shared" si="30"/>
        <v>4.755443549205134</v>
      </c>
      <c r="AE87" s="19">
        <f t="shared" si="31"/>
        <v>3.141578661189248</v>
      </c>
      <c r="AF87" s="19">
        <f t="shared" si="32"/>
        <v>-3.141578661189248</v>
      </c>
      <c r="AG87" s="19">
        <f t="shared" si="25"/>
        <v>1.5277137731733612</v>
      </c>
      <c r="AH87" s="19">
        <f t="shared" si="33"/>
        <v>-1.5277137731733612</v>
      </c>
      <c r="AI87" s="19">
        <f t="shared" si="26"/>
        <v>21.176638159277992</v>
      </c>
    </row>
    <row r="88" spans="21:35" ht="15.75" customHeight="1">
      <c r="U88" s="4">
        <f aca="true" t="shared" si="35" ref="U88:U96">U87+1</f>
        <v>67</v>
      </c>
      <c r="V88" s="8">
        <f t="shared" si="22"/>
        <v>8.933333333333334</v>
      </c>
      <c r="W88" s="6">
        <f t="shared" si="23"/>
        <v>-20.74910563998062</v>
      </c>
      <c r="Y88" s="18">
        <f t="shared" si="34"/>
        <v>67</v>
      </c>
      <c r="Z88" s="19">
        <f t="shared" si="27"/>
        <v>8.93333333333334</v>
      </c>
      <c r="AA88" s="19">
        <f t="shared" si="24"/>
        <v>9.75725279885532</v>
      </c>
      <c r="AB88" s="19">
        <f t="shared" si="28"/>
        <v>21.98370568225053</v>
      </c>
      <c r="AC88" s="19">
        <f t="shared" si="29"/>
        <v>-4.6886784579719825</v>
      </c>
      <c r="AD88" s="19">
        <f t="shared" si="30"/>
        <v>4.6886784579719825</v>
      </c>
      <c r="AE88" s="19">
        <f t="shared" si="31"/>
        <v>3.123660160589708</v>
      </c>
      <c r="AF88" s="19">
        <f t="shared" si="32"/>
        <v>-3.123660160589708</v>
      </c>
      <c r="AG88" s="19">
        <f t="shared" si="25"/>
        <v>1.5586418632074333</v>
      </c>
      <c r="AH88" s="19">
        <f t="shared" si="33"/>
        <v>-1.5586418632074333</v>
      </c>
      <c r="AI88" s="19">
        <f t="shared" si="26"/>
        <v>20.749105639980584</v>
      </c>
    </row>
    <row r="89" spans="21:35" ht="15.75" customHeight="1">
      <c r="U89" s="4">
        <f t="shared" si="35"/>
        <v>68</v>
      </c>
      <c r="V89" s="8">
        <f t="shared" si="22"/>
        <v>9.066666666666666</v>
      </c>
      <c r="W89" s="6">
        <f t="shared" si="23"/>
        <v>-20.307105772628404</v>
      </c>
      <c r="Y89" s="18">
        <f t="shared" si="34"/>
        <v>68</v>
      </c>
      <c r="Z89" s="19">
        <f t="shared" si="27"/>
        <v>9.066666666666674</v>
      </c>
      <c r="AA89" s="19">
        <f t="shared" si="24"/>
        <v>9.632256972111993</v>
      </c>
      <c r="AB89" s="19">
        <f t="shared" si="28"/>
        <v>21.349697601032812</v>
      </c>
      <c r="AC89" s="19">
        <f t="shared" si="29"/>
        <v>-4.6205732978747145</v>
      </c>
      <c r="AD89" s="19">
        <f t="shared" si="30"/>
        <v>4.6205732978747145</v>
      </c>
      <c r="AE89" s="19">
        <f t="shared" si="31"/>
        <v>3.103587758081281</v>
      </c>
      <c r="AF89" s="19">
        <f t="shared" si="32"/>
        <v>-3.103587758081281</v>
      </c>
      <c r="AG89" s="19">
        <f t="shared" si="25"/>
        <v>1.5866022182878474</v>
      </c>
      <c r="AH89" s="19">
        <f t="shared" si="33"/>
        <v>-1.5866022182878474</v>
      </c>
      <c r="AI89" s="19">
        <f t="shared" si="26"/>
        <v>20.307105772628397</v>
      </c>
    </row>
    <row r="90" spans="21:35" ht="15.75" customHeight="1">
      <c r="U90" s="4">
        <f t="shared" si="35"/>
        <v>69</v>
      </c>
      <c r="V90" s="8">
        <f t="shared" si="22"/>
        <v>9.2</v>
      </c>
      <c r="W90" s="6">
        <f t="shared" si="23"/>
        <v>-19.850923453036316</v>
      </c>
      <c r="Y90" s="18">
        <f t="shared" si="34"/>
        <v>69</v>
      </c>
      <c r="Z90" s="19">
        <f t="shared" si="27"/>
        <v>9.200000000000006</v>
      </c>
      <c r="AA90" s="19">
        <f t="shared" si="24"/>
        <v>9.494700277266</v>
      </c>
      <c r="AB90" s="19">
        <f t="shared" si="28"/>
        <v>20.712446351540557</v>
      </c>
      <c r="AC90" s="19">
        <f t="shared" si="29"/>
        <v>-4.551092874413854</v>
      </c>
      <c r="AD90" s="19">
        <f t="shared" si="30"/>
        <v>4.551092874413854</v>
      </c>
      <c r="AE90" s="19">
        <f t="shared" si="31"/>
        <v>3.0813471529942875</v>
      </c>
      <c r="AF90" s="19">
        <f t="shared" si="32"/>
        <v>-3.0813471529942875</v>
      </c>
      <c r="AG90" s="19">
        <f t="shared" si="25"/>
        <v>1.6116014315747211</v>
      </c>
      <c r="AH90" s="19">
        <f t="shared" si="33"/>
        <v>-1.6116014315747211</v>
      </c>
      <c r="AI90" s="19">
        <f t="shared" si="26"/>
        <v>19.85092345303628</v>
      </c>
    </row>
    <row r="91" spans="21:35" ht="15.75" customHeight="1">
      <c r="U91" s="4">
        <f t="shared" si="35"/>
        <v>70</v>
      </c>
      <c r="V91" s="8">
        <f t="shared" si="22"/>
        <v>9.333333333333334</v>
      </c>
      <c r="W91" s="6">
        <f t="shared" si="23"/>
        <v>-19.380838364823862</v>
      </c>
      <c r="Y91" s="18">
        <f t="shared" si="34"/>
        <v>70</v>
      </c>
      <c r="Z91" s="19">
        <f t="shared" si="27"/>
        <v>9.33333333333334</v>
      </c>
      <c r="AA91" s="19">
        <f t="shared" si="24"/>
        <v>9.344758473568195</v>
      </c>
      <c r="AB91" s="19">
        <f t="shared" si="28"/>
        <v>20.07215978251126</v>
      </c>
      <c r="AC91" s="19">
        <f t="shared" si="29"/>
        <v>-4.4801963999931145</v>
      </c>
      <c r="AD91" s="19">
        <f t="shared" si="30"/>
        <v>4.4801963999931145</v>
      </c>
      <c r="AE91" s="19">
        <f t="shared" si="31"/>
        <v>3.056919768912523</v>
      </c>
      <c r="AF91" s="19">
        <f t="shared" si="32"/>
        <v>-3.056919768912523</v>
      </c>
      <c r="AG91" s="19">
        <f t="shared" si="25"/>
        <v>1.6336431378319318</v>
      </c>
      <c r="AH91" s="19">
        <f t="shared" si="33"/>
        <v>-1.6336431378319318</v>
      </c>
      <c r="AI91" s="19">
        <f t="shared" si="26"/>
        <v>19.380838364823823</v>
      </c>
    </row>
    <row r="92" spans="21:35" ht="15.75" customHeight="1">
      <c r="U92" s="4">
        <f t="shared" si="35"/>
        <v>71</v>
      </c>
      <c r="V92" s="8">
        <f t="shared" si="22"/>
        <v>9.466666666666667</v>
      </c>
      <c r="W92" s="6">
        <f t="shared" si="23"/>
        <v>-18.897125004192983</v>
      </c>
      <c r="Y92" s="18">
        <f t="shared" si="34"/>
        <v>71</v>
      </c>
      <c r="Z92" s="19">
        <f t="shared" si="27"/>
        <v>9.466666666666672</v>
      </c>
      <c r="AA92" s="19">
        <f t="shared" si="24"/>
        <v>9.182611060934711</v>
      </c>
      <c r="AB92" s="19">
        <f t="shared" si="28"/>
        <v>19.42902788651648</v>
      </c>
      <c r="AC92" s="19">
        <f t="shared" si="29"/>
        <v>-4.407837098455032</v>
      </c>
      <c r="AD92" s="19">
        <f t="shared" si="30"/>
        <v>4.407837098455032</v>
      </c>
      <c r="AE92" s="19">
        <f t="shared" si="31"/>
        <v>3.0302823401351087</v>
      </c>
      <c r="AF92" s="19">
        <f t="shared" si="32"/>
        <v>-3.0302823401351087</v>
      </c>
      <c r="AG92" s="19">
        <f t="shared" si="25"/>
        <v>1.652727581815185</v>
      </c>
      <c r="AH92" s="19">
        <f t="shared" si="33"/>
        <v>-1.652727581815185</v>
      </c>
      <c r="AI92" s="19">
        <f t="shared" si="26"/>
        <v>18.89712500419295</v>
      </c>
    </row>
    <row r="93" spans="21:35" ht="16.5" customHeight="1">
      <c r="U93" s="4">
        <f t="shared" si="35"/>
        <v>72</v>
      </c>
      <c r="V93" s="8">
        <f t="shared" si="22"/>
        <v>9.6</v>
      </c>
      <c r="W93" s="6">
        <f t="shared" si="23"/>
        <v>-18.400052710538358</v>
      </c>
      <c r="Y93" s="18">
        <f t="shared" si="34"/>
        <v>72</v>
      </c>
      <c r="Z93" s="19">
        <f t="shared" si="27"/>
        <v>9.600000000000005</v>
      </c>
      <c r="AA93" s="19">
        <f t="shared" si="24"/>
        <v>9.008440596064698</v>
      </c>
      <c r="AB93" s="19">
        <f t="shared" si="28"/>
        <v>18.78322422894739</v>
      </c>
      <c r="AC93" s="19">
        <f t="shared" si="29"/>
        <v>-4.3339617244442055</v>
      </c>
      <c r="AD93" s="19">
        <f t="shared" si="30"/>
        <v>4.3339617244442055</v>
      </c>
      <c r="AE93" s="19">
        <f t="shared" si="31"/>
        <v>3.0014064363335895</v>
      </c>
      <c r="AF93" s="19">
        <f t="shared" si="32"/>
        <v>-3.0014064363335895</v>
      </c>
      <c r="AG93" s="19">
        <f t="shared" si="25"/>
        <v>1.6688511482229735</v>
      </c>
      <c r="AH93" s="19">
        <f t="shared" si="33"/>
        <v>-1.6688511482229735</v>
      </c>
      <c r="AI93" s="19">
        <f t="shared" si="26"/>
        <v>18.400052710538393</v>
      </c>
    </row>
    <row r="94" spans="21:35" ht="16.5" customHeight="1">
      <c r="U94" s="4">
        <f t="shared" si="35"/>
        <v>73</v>
      </c>
      <c r="V94" s="8">
        <f t="shared" si="22"/>
        <v>9.733333333333333</v>
      </c>
      <c r="W94" s="6">
        <f t="shared" si="23"/>
        <v>-17.889885702413228</v>
      </c>
      <c r="Y94" s="18">
        <f t="shared" si="34"/>
        <v>73</v>
      </c>
      <c r="Z94" s="19">
        <f t="shared" si="27"/>
        <v>9.733333333333338</v>
      </c>
      <c r="AA94" s="19">
        <f t="shared" si="24"/>
        <v>8.822432066274304</v>
      </c>
      <c r="AB94" s="19">
        <f t="shared" si="28"/>
        <v>18.134907272277854</v>
      </c>
      <c r="AC94" s="19">
        <f t="shared" si="29"/>
        <v>-4.258509982643912</v>
      </c>
      <c r="AD94" s="19">
        <f t="shared" si="30"/>
        <v>4.258509982643912</v>
      </c>
      <c r="AE94" s="19">
        <f t="shared" si="31"/>
        <v>2.970257912416749</v>
      </c>
      <c r="AF94" s="19">
        <f t="shared" si="32"/>
        <v>-2.970257912416749</v>
      </c>
      <c r="AG94" s="19">
        <f t="shared" si="25"/>
        <v>1.6820058421895858</v>
      </c>
      <c r="AH94" s="19">
        <f t="shared" si="33"/>
        <v>-1.6820058421895858</v>
      </c>
      <c r="AI94" s="19">
        <f t="shared" si="26"/>
        <v>17.88988570241323</v>
      </c>
    </row>
    <row r="95" spans="21:35" ht="16.5" customHeight="1">
      <c r="U95" s="4">
        <f t="shared" si="35"/>
        <v>74</v>
      </c>
      <c r="V95" s="8">
        <f t="shared" si="22"/>
        <v>9.866666666666667</v>
      </c>
      <c r="W95" s="6">
        <f t="shared" si="23"/>
        <v>-17.36688311839211</v>
      </c>
      <c r="Y95" s="18">
        <f t="shared" si="34"/>
        <v>74</v>
      </c>
      <c r="Z95" s="19">
        <f t="shared" si="27"/>
        <v>9.86666666666667</v>
      </c>
      <c r="AA95" s="19">
        <f t="shared" si="24"/>
        <v>8.624772317264338</v>
      </c>
      <c r="AB95" s="19">
        <f t="shared" si="28"/>
        <v>17.484221602255545</v>
      </c>
      <c r="AC95" s="19">
        <f t="shared" si="29"/>
        <v>-4.181413828151376</v>
      </c>
      <c r="AD95" s="19">
        <f t="shared" si="30"/>
        <v>4.181413828151376</v>
      </c>
      <c r="AE95" s="19">
        <f t="shared" si="31"/>
        <v>2.9367962675787265</v>
      </c>
      <c r="AF95" s="19">
        <f t="shared" si="32"/>
        <v>-2.9367962675787265</v>
      </c>
      <c r="AG95" s="19">
        <f t="shared" si="25"/>
        <v>1.692178707006077</v>
      </c>
      <c r="AH95" s="19">
        <f t="shared" si="33"/>
        <v>-1.692178707006077</v>
      </c>
      <c r="AI95" s="19">
        <f t="shared" si="26"/>
        <v>17.36688311839211</v>
      </c>
    </row>
    <row r="96" spans="21:35" ht="16.5" customHeight="1">
      <c r="U96" s="4">
        <f t="shared" si="35"/>
        <v>75</v>
      </c>
      <c r="V96" s="8">
        <f t="shared" si="22"/>
        <v>10</v>
      </c>
      <c r="W96" s="6">
        <f t="shared" si="23"/>
        <v>-16.83129906239874</v>
      </c>
      <c r="Y96" s="18">
        <f t="shared" si="34"/>
        <v>75</v>
      </c>
      <c r="Z96" s="19">
        <f t="shared" si="27"/>
        <v>10.000000000000004</v>
      </c>
      <c r="AA96" s="19">
        <f t="shared" si="24"/>
        <v>8.415649531199373</v>
      </c>
      <c r="AB96" s="19">
        <f t="shared" si="28"/>
        <v>16.831299062398738</v>
      </c>
      <c r="AC96" s="19">
        <f t="shared" si="29"/>
        <v>-4.102596624382994</v>
      </c>
      <c r="AD96" s="19">
        <f t="shared" si="30"/>
        <v>4.102596624382994</v>
      </c>
      <c r="AE96" s="19">
        <f t="shared" si="31"/>
        <v>2.900973893574255</v>
      </c>
      <c r="AF96" s="19">
        <f t="shared" si="32"/>
        <v>-2.900973893574255</v>
      </c>
      <c r="AG96" s="19">
        <f t="shared" si="25"/>
        <v>1.6993511627655158</v>
      </c>
      <c r="AH96" s="19">
        <f t="shared" si="33"/>
        <v>-1.6993511627655158</v>
      </c>
      <c r="AI96" s="19">
        <f t="shared" si="26"/>
        <v>16.83129906239874</v>
      </c>
    </row>
    <row r="97" spans="21:35" ht="16.5" customHeight="1">
      <c r="U97" s="4">
        <f aca="true" t="shared" si="36" ref="U97:U121">U96+1</f>
        <v>76</v>
      </c>
      <c r="V97" s="8">
        <f t="shared" si="22"/>
        <v>10.133333333333333</v>
      </c>
      <c r="W97" s="6">
        <f t="shared" si="23"/>
        <v>-16.28338265308588</v>
      </c>
      <c r="Y97" s="18">
        <f t="shared" si="34"/>
        <v>76</v>
      </c>
      <c r="Z97" s="19">
        <f t="shared" si="27"/>
        <v>10.133333333333336</v>
      </c>
      <c r="AA97" s="19">
        <f t="shared" si="24"/>
        <v>8.195252751642387</v>
      </c>
      <c r="AB97" s="19">
        <f t="shared" si="28"/>
        <v>16.176259802886918</v>
      </c>
      <c r="AC97" s="19">
        <f t="shared" si="29"/>
        <v>-4.0219721285567</v>
      </c>
      <c r="AD97" s="19">
        <f t="shared" si="30"/>
        <v>4.0219721285567</v>
      </c>
      <c r="AE97" s="19">
        <f t="shared" si="31"/>
        <v>2.862735187131773</v>
      </c>
      <c r="AF97" s="19">
        <f t="shared" si="32"/>
        <v>-2.862735187131773</v>
      </c>
      <c r="AG97" s="19">
        <f t="shared" si="25"/>
        <v>1.7034982457068457</v>
      </c>
      <c r="AH97" s="19">
        <f t="shared" si="33"/>
        <v>-1.7034982457068457</v>
      </c>
      <c r="AI97" s="19">
        <f t="shared" si="26"/>
        <v>16.283382653085845</v>
      </c>
    </row>
    <row r="98" spans="21:35" ht="16.5" customHeight="1">
      <c r="U98" s="4">
        <f t="shared" si="36"/>
        <v>77</v>
      </c>
      <c r="V98" s="8">
        <f t="shared" si="22"/>
        <v>10.266666666666666</v>
      </c>
      <c r="W98" s="6">
        <f t="shared" si="23"/>
        <v>-15.723378076877696</v>
      </c>
      <c r="Y98" s="18">
        <f aca="true" t="shared" si="37" ref="Y98:Y117">Y97+1</f>
        <v>77</v>
      </c>
      <c r="Z98" s="19">
        <f t="shared" si="27"/>
        <v>10.26666666666667</v>
      </c>
      <c r="AA98" s="19">
        <f t="shared" si="24"/>
        <v>7.963771452059446</v>
      </c>
      <c r="AB98" s="19">
        <f t="shared" si="28"/>
        <v>15.519213249636502</v>
      </c>
      <c r="AC98" s="19">
        <f t="shared" si="29"/>
        <v>-3.939443266457394</v>
      </c>
      <c r="AD98" s="19">
        <f t="shared" si="30"/>
        <v>3.939443266457394</v>
      </c>
      <c r="AE98" s="19">
        <f t="shared" si="31"/>
        <v>2.8220154946526157</v>
      </c>
      <c r="AF98" s="19">
        <f t="shared" si="32"/>
        <v>-2.8220154946526157</v>
      </c>
      <c r="AG98" s="19">
        <f t="shared" si="25"/>
        <v>1.7045877228478372</v>
      </c>
      <c r="AH98" s="19">
        <f t="shared" si="33"/>
        <v>-1.7045877228478372</v>
      </c>
      <c r="AI98" s="19">
        <f t="shared" si="26"/>
        <v>15.723378076877697</v>
      </c>
    </row>
    <row r="99" spans="21:35" ht="16.5" customHeight="1">
      <c r="U99" s="4">
        <f t="shared" si="36"/>
        <v>78</v>
      </c>
      <c r="V99" s="8">
        <f t="shared" si="22"/>
        <v>10.4</v>
      </c>
      <c r="W99" s="6">
        <f t="shared" si="23"/>
        <v>-15.15152464430599</v>
      </c>
      <c r="Y99" s="18">
        <f t="shared" si="37"/>
        <v>78</v>
      </c>
      <c r="Z99" s="19">
        <f t="shared" si="27"/>
        <v>10.400000000000002</v>
      </c>
      <c r="AA99" s="19">
        <f t="shared" si="24"/>
        <v>7.7213951447801366</v>
      </c>
      <c r="AB99" s="19">
        <f t="shared" si="28"/>
        <v>14.860258999051709</v>
      </c>
      <c r="AC99" s="19">
        <f t="shared" si="29"/>
        <v>-3.8549006471051506</v>
      </c>
      <c r="AD99" s="19">
        <f t="shared" si="30"/>
        <v>3.8549006471051506</v>
      </c>
      <c r="AE99" s="19">
        <f t="shared" si="31"/>
        <v>2.7787398483449537</v>
      </c>
      <c r="AF99" s="19">
        <f t="shared" si="32"/>
        <v>-2.7787398483449537</v>
      </c>
      <c r="AG99" s="19">
        <f t="shared" si="25"/>
        <v>1.7025790495847568</v>
      </c>
      <c r="AH99" s="19">
        <f t="shared" si="33"/>
        <v>-1.7025790495847568</v>
      </c>
      <c r="AI99" s="19">
        <f t="shared" si="26"/>
        <v>15.15152464430599</v>
      </c>
    </row>
    <row r="100" spans="21:35" ht="16.5" customHeight="1">
      <c r="U100" s="4">
        <f t="shared" si="36"/>
        <v>79</v>
      </c>
      <c r="V100" s="8">
        <f t="shared" si="22"/>
        <v>10.533333333333333</v>
      </c>
      <c r="W100" s="6">
        <f t="shared" si="23"/>
        <v>-14.568056849291876</v>
      </c>
      <c r="Y100" s="18">
        <f t="shared" si="37"/>
        <v>79</v>
      </c>
      <c r="Z100" s="19">
        <f t="shared" si="27"/>
        <v>10.533333333333335</v>
      </c>
      <c r="AA100" s="19">
        <f t="shared" si="24"/>
        <v>7.46831302747089</v>
      </c>
      <c r="AB100" s="19">
        <f t="shared" si="28"/>
        <v>14.199487643641975</v>
      </c>
      <c r="AC100" s="19">
        <f t="shared" si="29"/>
        <v>-3.7682207530400835</v>
      </c>
      <c r="AD100" s="19">
        <f t="shared" si="30"/>
        <v>3.7682207530400835</v>
      </c>
      <c r="AE100" s="19">
        <f t="shared" si="31"/>
        <v>2.7328214408319638</v>
      </c>
      <c r="AF100" s="19">
        <f t="shared" si="32"/>
        <v>-2.7328214408319638</v>
      </c>
      <c r="AG100" s="19">
        <f t="shared" si="25"/>
        <v>1.697422128623844</v>
      </c>
      <c r="AH100" s="19">
        <f t="shared" si="33"/>
        <v>-1.697422128623844</v>
      </c>
      <c r="AI100" s="19">
        <f t="shared" si="26"/>
        <v>14.568056849291878</v>
      </c>
    </row>
    <row r="101" spans="21:35" ht="16.5" customHeight="1">
      <c r="U101" s="4">
        <f t="shared" si="36"/>
        <v>80</v>
      </c>
      <c r="V101" s="8">
        <f t="shared" si="22"/>
        <v>10.666666666666666</v>
      </c>
      <c r="W101" s="6">
        <f t="shared" si="23"/>
        <v>-13.97320443104608</v>
      </c>
      <c r="Y101" s="18">
        <f t="shared" si="37"/>
        <v>80</v>
      </c>
      <c r="Z101" s="19">
        <f t="shared" si="27"/>
        <v>10.666666666666668</v>
      </c>
      <c r="AA101" s="19">
        <f t="shared" si="24"/>
        <v>7.2047136643460155</v>
      </c>
      <c r="AB101" s="19">
        <f t="shared" si="28"/>
        <v>13.536981533400128</v>
      </c>
      <c r="AC101" s="19">
        <f t="shared" si="29"/>
        <v>-3.6792637216432484</v>
      </c>
      <c r="AD101" s="19">
        <f t="shared" si="30"/>
        <v>3.6792637216432484</v>
      </c>
      <c r="AE101" s="19">
        <f t="shared" si="31"/>
        <v>2.6841597687816603</v>
      </c>
      <c r="AF101" s="19">
        <f t="shared" si="32"/>
        <v>-2.6841597687816603</v>
      </c>
      <c r="AG101" s="19">
        <f t="shared" si="25"/>
        <v>1.6890558159200721</v>
      </c>
      <c r="AH101" s="19">
        <f t="shared" si="33"/>
        <v>-1.6890558159200721</v>
      </c>
      <c r="AI101" s="19">
        <f t="shared" si="26"/>
        <v>13.97320443104608</v>
      </c>
    </row>
    <row r="102" spans="21:35" ht="16.5" customHeight="1">
      <c r="U102" s="4">
        <f t="shared" si="36"/>
        <v>81</v>
      </c>
      <c r="V102" s="8">
        <f t="shared" si="22"/>
        <v>10.8</v>
      </c>
      <c r="W102" s="6">
        <f t="shared" si="23"/>
        <v>-13.367192438278527</v>
      </c>
      <c r="Y102" s="18">
        <f t="shared" si="37"/>
        <v>81</v>
      </c>
      <c r="Z102" s="19">
        <f t="shared" si="27"/>
        <v>10.8</v>
      </c>
      <c r="AA102" s="19">
        <f t="shared" si="24"/>
        <v>6.930784699505723</v>
      </c>
      <c r="AB102" s="19">
        <f t="shared" si="28"/>
        <v>12.872815477545608</v>
      </c>
      <c r="AC102" s="19">
        <f t="shared" si="29"/>
        <v>-3.5878706049055906</v>
      </c>
      <c r="AD102" s="19">
        <f t="shared" si="30"/>
        <v>3.5878706049055906</v>
      </c>
      <c r="AE102" s="19">
        <f t="shared" si="31"/>
        <v>2.632638353345503</v>
      </c>
      <c r="AF102" s="19">
        <f t="shared" si="32"/>
        <v>-2.632638353345503</v>
      </c>
      <c r="AG102" s="19">
        <f t="shared" si="25"/>
        <v>1.6774061017854156</v>
      </c>
      <c r="AH102" s="19">
        <f t="shared" si="33"/>
        <v>-1.6774061017854156</v>
      </c>
      <c r="AI102" s="19">
        <f t="shared" si="26"/>
        <v>13.367192438278526</v>
      </c>
    </row>
    <row r="103" spans="21:35" ht="16.5" customHeight="1">
      <c r="U103" s="4">
        <f t="shared" si="36"/>
        <v>82</v>
      </c>
      <c r="V103" s="8">
        <f t="shared" si="22"/>
        <v>10.933333333333334</v>
      </c>
      <c r="W103" s="6">
        <f t="shared" si="23"/>
        <v>-12.75024129542944</v>
      </c>
      <c r="Y103" s="18">
        <f t="shared" si="37"/>
        <v>82</v>
      </c>
      <c r="Z103" s="19">
        <f t="shared" si="27"/>
        <v>10.933333333333334</v>
      </c>
      <c r="AA103" s="19">
        <f t="shared" si="24"/>
        <v>6.646712599950967</v>
      </c>
      <c r="AB103" s="19">
        <f t="shared" si="28"/>
        <v>12.207057390956942</v>
      </c>
      <c r="AC103" s="19">
        <f t="shared" si="29"/>
        <v>-3.4938599558306485</v>
      </c>
      <c r="AD103" s="19">
        <f t="shared" si="30"/>
        <v>3.4938599558306485</v>
      </c>
      <c r="AE103" s="19">
        <f t="shared" si="31"/>
        <v>2.578121913321976</v>
      </c>
      <c r="AF103" s="19">
        <f t="shared" si="32"/>
        <v>-2.578121913321976</v>
      </c>
      <c r="AG103" s="19">
        <f t="shared" si="25"/>
        <v>1.6623838708133039</v>
      </c>
      <c r="AH103" s="19">
        <f t="shared" si="33"/>
        <v>-1.6623838708133039</v>
      </c>
      <c r="AI103" s="19">
        <f t="shared" si="26"/>
        <v>12.750241295429438</v>
      </c>
    </row>
    <row r="104" spans="21:35" ht="16.5" customHeight="1">
      <c r="U104" s="4">
        <f t="shared" si="36"/>
        <v>83</v>
      </c>
      <c r="V104" s="8">
        <f t="shared" si="22"/>
        <v>11.066666666666666</v>
      </c>
      <c r="W104" s="6">
        <f t="shared" si="23"/>
        <v>-12.12256687064972</v>
      </c>
      <c r="Y104" s="18">
        <f t="shared" si="37"/>
        <v>83</v>
      </c>
      <c r="Z104" s="19">
        <f t="shared" si="27"/>
        <v>11.066666666666666</v>
      </c>
      <c r="AA104" s="19">
        <f t="shared" si="24"/>
        <v>6.3526824259779335</v>
      </c>
      <c r="AB104" s="19">
        <f t="shared" si="28"/>
        <v>11.539768889343572</v>
      </c>
      <c r="AC104" s="19">
        <f t="shared" si="29"/>
        <v>-3.397023533822451</v>
      </c>
      <c r="AD104" s="19">
        <f t="shared" si="30"/>
        <v>3.397023533822451</v>
      </c>
      <c r="AE104" s="19">
        <f t="shared" si="31"/>
        <v>2.5204528216131985</v>
      </c>
      <c r="AF104" s="19">
        <f t="shared" si="32"/>
        <v>-2.5204528216131985</v>
      </c>
      <c r="AG104" s="19">
        <f t="shared" si="25"/>
        <v>1.643882109403946</v>
      </c>
      <c r="AH104" s="19">
        <f t="shared" si="33"/>
        <v>-1.643882109403946</v>
      </c>
      <c r="AI104" s="19">
        <f t="shared" si="26"/>
        <v>12.12256687064972</v>
      </c>
    </row>
    <row r="105" spans="21:35" ht="16.5" customHeight="1">
      <c r="U105" s="4">
        <f t="shared" si="36"/>
        <v>84</v>
      </c>
      <c r="V105" s="8">
        <f t="shared" si="22"/>
        <v>11.2</v>
      </c>
      <c r="W105" s="6">
        <f t="shared" si="23"/>
        <v>-11.484380545278166</v>
      </c>
      <c r="Y105" s="18">
        <f t="shared" si="37"/>
        <v>84</v>
      </c>
      <c r="Z105" s="19">
        <f t="shared" si="27"/>
        <v>11.2</v>
      </c>
      <c r="AA105" s="19">
        <f t="shared" si="24"/>
        <v>6.04887762680422</v>
      </c>
      <c r="AB105" s="19">
        <f t="shared" si="28"/>
        <v>10.87100583694789</v>
      </c>
      <c r="AC105" s="19">
        <f t="shared" si="29"/>
        <v>-3.2971208405134154</v>
      </c>
      <c r="AD105" s="19">
        <f t="shared" si="30"/>
        <v>3.2971208405134154</v>
      </c>
      <c r="AE105" s="19">
        <f t="shared" si="31"/>
        <v>2.459446609870647</v>
      </c>
      <c r="AF105" s="19">
        <f t="shared" si="32"/>
        <v>-2.459446609870647</v>
      </c>
      <c r="AG105" s="19">
        <f t="shared" si="25"/>
        <v>1.6217723792278789</v>
      </c>
      <c r="AH105" s="19">
        <f t="shared" si="33"/>
        <v>-1.6217723792278789</v>
      </c>
      <c r="AI105" s="19">
        <f t="shared" si="26"/>
        <v>11.484380545278166</v>
      </c>
    </row>
    <row r="106" spans="21:35" ht="16.5" customHeight="1">
      <c r="U106" s="4">
        <f t="shared" si="36"/>
        <v>85</v>
      </c>
      <c r="V106" s="8">
        <f t="shared" si="22"/>
        <v>11.333333333333334</v>
      </c>
      <c r="W106" s="6">
        <f t="shared" si="23"/>
        <v>-10.835889284578764</v>
      </c>
      <c r="Y106" s="18">
        <f t="shared" si="37"/>
        <v>85</v>
      </c>
      <c r="Z106" s="19">
        <f t="shared" si="27"/>
        <v>11.333333333333332</v>
      </c>
      <c r="AA106" s="19">
        <f t="shared" si="24"/>
        <v>5.735479859419896</v>
      </c>
      <c r="AB106" s="19">
        <f t="shared" si="28"/>
        <v>10.20081885031774</v>
      </c>
      <c r="AC106" s="19">
        <f t="shared" si="29"/>
        <v>-3.193872077951423</v>
      </c>
      <c r="AD106" s="19">
        <f t="shared" si="30"/>
        <v>3.193872077951423</v>
      </c>
      <c r="AE106" s="19">
        <f t="shared" si="31"/>
        <v>2.3948861892415465</v>
      </c>
      <c r="AF106" s="19">
        <f t="shared" si="32"/>
        <v>-2.3948861892415465</v>
      </c>
      <c r="AG106" s="19">
        <f t="shared" si="25"/>
        <v>1.59590030053167</v>
      </c>
      <c r="AH106" s="19">
        <f t="shared" si="33"/>
        <v>-1.59590030053167</v>
      </c>
      <c r="AI106" s="19">
        <f t="shared" si="26"/>
        <v>10.835889284578766</v>
      </c>
    </row>
    <row r="107" spans="21:35" ht="16.5" customHeight="1">
      <c r="U107" s="4">
        <f t="shared" si="36"/>
        <v>86</v>
      </c>
      <c r="V107" s="8">
        <f t="shared" si="22"/>
        <v>11.466666666666667</v>
      </c>
      <c r="W107" s="6">
        <f t="shared" si="23"/>
        <v>-10.177295709517278</v>
      </c>
      <c r="Y107" s="18">
        <f t="shared" si="37"/>
        <v>86</v>
      </c>
      <c r="Z107" s="19">
        <f t="shared" si="27"/>
        <v>11.466666666666665</v>
      </c>
      <c r="AA107" s="19">
        <f t="shared" si="24"/>
        <v>5.412668828791575</v>
      </c>
      <c r="AB107" s="19">
        <f t="shared" si="28"/>
        <v>9.529253761451475</v>
      </c>
      <c r="AC107" s="19">
        <f t="shared" si="29"/>
        <v>-3.0869489405319737</v>
      </c>
      <c r="AD107" s="19">
        <f t="shared" si="30"/>
        <v>3.0869489405319737</v>
      </c>
      <c r="AE107" s="19">
        <f t="shared" si="31"/>
        <v>2.3265143087442155</v>
      </c>
      <c r="AF107" s="19">
        <f t="shared" si="32"/>
        <v>-2.3265143087442155</v>
      </c>
      <c r="AG107" s="19">
        <f t="shared" si="25"/>
        <v>1.5660796769564573</v>
      </c>
      <c r="AH107" s="19">
        <f t="shared" si="33"/>
        <v>-1.5660796769564573</v>
      </c>
      <c r="AI107" s="19">
        <f t="shared" si="26"/>
        <v>10.177295709517313</v>
      </c>
    </row>
    <row r="108" spans="21:35" ht="16.5" customHeight="1">
      <c r="U108" s="4">
        <f t="shared" si="36"/>
        <v>87</v>
      </c>
      <c r="V108" s="8">
        <f t="shared" si="22"/>
        <v>11.6</v>
      </c>
      <c r="W108" s="6">
        <f t="shared" si="23"/>
        <v>-9.508798169372922</v>
      </c>
      <c r="Y108" s="18">
        <f t="shared" si="37"/>
        <v>87</v>
      </c>
      <c r="Z108" s="19">
        <f t="shared" si="27"/>
        <v>11.599999999999998</v>
      </c>
      <c r="AA108" s="19">
        <f t="shared" si="24"/>
        <v>5.080622147676402</v>
      </c>
      <c r="AB108" s="19">
        <f t="shared" si="28"/>
        <v>8.85635204339311</v>
      </c>
      <c r="AC108" s="19">
        <f t="shared" si="29"/>
        <v>-2.9759623726440343</v>
      </c>
      <c r="AD108" s="19">
        <f t="shared" si="30"/>
        <v>2.9759623726440343</v>
      </c>
      <c r="AE108" s="19">
        <f t="shared" si="31"/>
        <v>2.2540235463890794</v>
      </c>
      <c r="AF108" s="19">
        <f t="shared" si="32"/>
        <v>-2.2540235463890794</v>
      </c>
      <c r="AG108" s="19">
        <f t="shared" si="25"/>
        <v>1.5320847201341246</v>
      </c>
      <c r="AH108" s="19">
        <f t="shared" si="33"/>
        <v>-1.5320847201341246</v>
      </c>
      <c r="AI108" s="19">
        <f t="shared" si="26"/>
        <v>9.508798169372957</v>
      </c>
    </row>
    <row r="109" spans="21:35" ht="16.5" customHeight="1">
      <c r="U109" s="4">
        <f t="shared" si="36"/>
        <v>88</v>
      </c>
      <c r="V109" s="8">
        <f t="shared" si="22"/>
        <v>11.733333333333333</v>
      </c>
      <c r="W109" s="6">
        <f t="shared" si="23"/>
        <v>-8.8305908149941</v>
      </c>
      <c r="Y109" s="18">
        <f t="shared" si="37"/>
        <v>88</v>
      </c>
      <c r="Z109" s="19">
        <f t="shared" si="27"/>
        <v>11.73333333333333</v>
      </c>
      <c r="AA109" s="19">
        <f t="shared" si="24"/>
        <v>4.739515214423853</v>
      </c>
      <c r="AB109" s="19">
        <f t="shared" si="28"/>
        <v>8.18215120114056</v>
      </c>
      <c r="AC109" s="19">
        <f t="shared" si="29"/>
        <v>-2.8604459794130985</v>
      </c>
      <c r="AD109" s="19">
        <f t="shared" si="30"/>
        <v>2.8604459794130985</v>
      </c>
      <c r="AE109" s="19">
        <f t="shared" si="31"/>
        <v>2.1770427681659936</v>
      </c>
      <c r="AF109" s="19">
        <f t="shared" si="32"/>
        <v>-2.1770427681659936</v>
      </c>
      <c r="AG109" s="19">
        <f t="shared" si="25"/>
        <v>1.4936395569188887</v>
      </c>
      <c r="AH109" s="19">
        <f t="shared" si="33"/>
        <v>-1.4936395569188887</v>
      </c>
      <c r="AI109" s="19">
        <f t="shared" si="26"/>
        <v>8.830590814994132</v>
      </c>
    </row>
    <row r="110" spans="21:35" ht="16.5" customHeight="1">
      <c r="U110" s="4">
        <f t="shared" si="36"/>
        <v>89</v>
      </c>
      <c r="V110" s="8">
        <f t="shared" si="22"/>
        <v>11.866666666666667</v>
      </c>
      <c r="W110" s="6">
        <f t="shared" si="23"/>
        <v>-8.142863672522639</v>
      </c>
      <c r="Y110" s="18">
        <f t="shared" si="37"/>
        <v>89</v>
      </c>
      <c r="Z110" s="19">
        <f t="shared" si="27"/>
        <v>11.866666666666664</v>
      </c>
      <c r="AA110" s="19">
        <f t="shared" si="24"/>
        <v>4.389521107258189</v>
      </c>
      <c r="AB110" s="19">
        <f t="shared" si="28"/>
        <v>7.506685130528903</v>
      </c>
      <c r="AC110" s="19">
        <f t="shared" si="29"/>
        <v>-2.7398330479299107</v>
      </c>
      <c r="AD110" s="19">
        <f t="shared" si="30"/>
        <v>2.7398330479299107</v>
      </c>
      <c r="AE110" s="19">
        <f t="shared" si="31"/>
        <v>2.0951183993412377</v>
      </c>
      <c r="AF110" s="19">
        <f t="shared" si="32"/>
        <v>-2.0951183993412377</v>
      </c>
      <c r="AG110" s="19">
        <f t="shared" si="25"/>
        <v>1.4504037507525647</v>
      </c>
      <c r="AH110" s="19">
        <f t="shared" si="33"/>
        <v>-1.4504037507525647</v>
      </c>
      <c r="AI110" s="19">
        <f t="shared" si="26"/>
        <v>8.14286367252264</v>
      </c>
    </row>
    <row r="111" spans="21:35" ht="16.5" customHeight="1">
      <c r="U111" s="4">
        <f t="shared" si="36"/>
        <v>90</v>
      </c>
      <c r="V111" s="8">
        <f t="shared" si="22"/>
        <v>12</v>
      </c>
      <c r="W111" s="6">
        <f t="shared" si="23"/>
        <v>-7.4458027174228985</v>
      </c>
      <c r="Y111" s="18">
        <f t="shared" si="37"/>
        <v>90</v>
      </c>
      <c r="Z111" s="19">
        <f t="shared" si="27"/>
        <v>11.999999999999996</v>
      </c>
      <c r="AA111" s="19">
        <f t="shared" si="24"/>
        <v>4.03081049364247</v>
      </c>
      <c r="AB111" s="19">
        <f t="shared" si="28"/>
        <v>6.829984447560853</v>
      </c>
      <c r="AC111" s="19">
        <f t="shared" si="29"/>
        <v>-2.6134238935849754</v>
      </c>
      <c r="AD111" s="19">
        <f t="shared" si="30"/>
        <v>2.6134238935849754</v>
      </c>
      <c r="AE111" s="19">
        <f t="shared" si="31"/>
        <v>2.007687847660206</v>
      </c>
      <c r="AF111" s="19">
        <f t="shared" si="32"/>
        <v>-2.007687847660206</v>
      </c>
      <c r="AG111" s="19">
        <f t="shared" si="25"/>
        <v>1.4019518017354362</v>
      </c>
      <c r="AH111" s="19">
        <f t="shared" si="33"/>
        <v>-1.4019518017354362</v>
      </c>
      <c r="AI111" s="19">
        <f t="shared" si="26"/>
        <v>7.445802717422897</v>
      </c>
    </row>
    <row r="112" spans="21:35" ht="16.5" customHeight="1">
      <c r="U112" s="4">
        <f t="shared" si="36"/>
        <v>91</v>
      </c>
      <c r="V112" s="8">
        <f t="shared" si="22"/>
        <v>12.133333333333333</v>
      </c>
      <c r="W112" s="6">
        <f t="shared" si="23"/>
        <v>-6.739589948665968</v>
      </c>
      <c r="Y112" s="18">
        <f t="shared" si="37"/>
        <v>91</v>
      </c>
      <c r="Z112" s="19">
        <f t="shared" si="27"/>
        <v>12.13333333333333</v>
      </c>
      <c r="AA112" s="19">
        <f t="shared" si="24"/>
        <v>3.663551553426734</v>
      </c>
      <c r="AB112" s="19">
        <f t="shared" si="28"/>
        <v>6.152076790478467</v>
      </c>
      <c r="AC112" s="19">
        <f t="shared" si="29"/>
        <v>-2.480338039558009</v>
      </c>
      <c r="AD112" s="19">
        <f t="shared" si="30"/>
        <v>2.480338039558009</v>
      </c>
      <c r="AE112" s="19">
        <f t="shared" si="31"/>
        <v>1.91404063526006</v>
      </c>
      <c r="AF112" s="19">
        <f t="shared" si="32"/>
        <v>-1.91404063526006</v>
      </c>
      <c r="AG112" s="19">
        <f t="shared" si="25"/>
        <v>1.3477432309621111</v>
      </c>
      <c r="AH112" s="19">
        <f t="shared" si="33"/>
        <v>-1.3477432309621111</v>
      </c>
      <c r="AI112" s="19">
        <f t="shared" si="26"/>
        <v>6.739589948665968</v>
      </c>
    </row>
    <row r="113" spans="21:35" ht="16.5" customHeight="1">
      <c r="U113" s="4">
        <f t="shared" si="36"/>
        <v>92</v>
      </c>
      <c r="V113" s="8">
        <f t="shared" si="22"/>
        <v>12.266666666666666</v>
      </c>
      <c r="W113" s="6">
        <f t="shared" si="23"/>
        <v>-6.024403462930224</v>
      </c>
      <c r="Y113" s="18">
        <f t="shared" si="37"/>
        <v>92</v>
      </c>
      <c r="Z113" s="19">
        <f t="shared" si="27"/>
        <v>12.266666666666662</v>
      </c>
      <c r="AA113" s="19">
        <f t="shared" si="24"/>
        <v>3.2879099145785857</v>
      </c>
      <c r="AB113" s="19">
        <f t="shared" si="28"/>
        <v>5.472987096703415</v>
      </c>
      <c r="AC113" s="19">
        <f t="shared" si="29"/>
        <v>-2.339441620708543</v>
      </c>
      <c r="AD113" s="19">
        <f t="shared" si="30"/>
        <v>2.339441620708543</v>
      </c>
      <c r="AE113" s="19">
        <f t="shared" si="31"/>
        <v>1.8132594724910678</v>
      </c>
      <c r="AF113" s="19">
        <f t="shared" si="32"/>
        <v>-1.8132594724910678</v>
      </c>
      <c r="AG113" s="19">
        <f t="shared" si="25"/>
        <v>1.2870773242735924</v>
      </c>
      <c r="AH113" s="19">
        <f t="shared" si="33"/>
        <v>-1.2870773242735924</v>
      </c>
      <c r="AI113" s="19">
        <f t="shared" si="26"/>
        <v>6.024403462930293</v>
      </c>
    </row>
    <row r="114" spans="21:35" ht="16.5" customHeight="1">
      <c r="U114" s="4">
        <f t="shared" si="36"/>
        <v>93</v>
      </c>
      <c r="V114" s="8">
        <f t="shared" si="22"/>
        <v>12.4</v>
      </c>
      <c r="W114" s="6">
        <f t="shared" si="23"/>
        <v>-5.300417528690908</v>
      </c>
      <c r="Y114" s="18">
        <f t="shared" si="37"/>
        <v>93</v>
      </c>
      <c r="Z114" s="19">
        <f t="shared" si="27"/>
        <v>12.399999999999995</v>
      </c>
      <c r="AA114" s="19">
        <f t="shared" si="24"/>
        <v>2.904048600383084</v>
      </c>
      <c r="AB114" s="19">
        <f t="shared" si="28"/>
        <v>4.792737856615581</v>
      </c>
      <c r="AC114" s="19">
        <f t="shared" si="29"/>
        <v>-2.1892322527807737</v>
      </c>
      <c r="AD114" s="19">
        <f t="shared" si="30"/>
        <v>2.1892322527807737</v>
      </c>
      <c r="AE114" s="19">
        <f t="shared" si="31"/>
        <v>1.7041269320045043</v>
      </c>
      <c r="AF114" s="19">
        <f t="shared" si="32"/>
        <v>-1.7041269320045043</v>
      </c>
      <c r="AG114" s="19">
        <f t="shared" si="25"/>
        <v>1.2190216112282348</v>
      </c>
      <c r="AH114" s="19">
        <f t="shared" si="33"/>
        <v>-1.2190216112282348</v>
      </c>
      <c r="AI114" s="19">
        <f t="shared" si="26"/>
        <v>5.300417528690875</v>
      </c>
    </row>
    <row r="115" spans="21:35" ht="16.5" customHeight="1">
      <c r="U115" s="4">
        <f t="shared" si="36"/>
        <v>94</v>
      </c>
      <c r="V115" s="8">
        <f t="shared" si="22"/>
        <v>12.533333333333333</v>
      </c>
      <c r="W115" s="6">
        <f t="shared" si="23"/>
        <v>-4.567802660082712</v>
      </c>
      <c r="Y115" s="18">
        <f t="shared" si="37"/>
        <v>94</v>
      </c>
      <c r="Z115" s="19">
        <f t="shared" si="27"/>
        <v>12.533333333333328</v>
      </c>
      <c r="AA115" s="19">
        <f t="shared" si="24"/>
        <v>2.5121279870843964</v>
      </c>
      <c r="AB115" s="19">
        <f t="shared" si="28"/>
        <v>4.111349345996771</v>
      </c>
      <c r="AC115" s="19">
        <f t="shared" si="29"/>
        <v>-2.0276462576092436</v>
      </c>
      <c r="AD115" s="19">
        <f t="shared" si="30"/>
        <v>2.0276462576092436</v>
      </c>
      <c r="AE115" s="19">
        <f t="shared" si="31"/>
        <v>1.584969396261138</v>
      </c>
      <c r="AF115" s="19">
        <f t="shared" si="32"/>
        <v>-1.584969396261138</v>
      </c>
      <c r="AG115" s="19">
        <f t="shared" si="25"/>
        <v>1.1422925349130324</v>
      </c>
      <c r="AH115" s="19">
        <f t="shared" si="33"/>
        <v>-1.1422925349130324</v>
      </c>
      <c r="AI115" s="19">
        <f t="shared" si="26"/>
        <v>4.567802660082782</v>
      </c>
    </row>
    <row r="116" spans="21:35" ht="16.5" customHeight="1">
      <c r="U116" s="4">
        <f t="shared" si="36"/>
        <v>95</v>
      </c>
      <c r="V116" s="8">
        <f t="shared" si="22"/>
        <v>12.666666666666666</v>
      </c>
      <c r="W116" s="6">
        <f t="shared" si="23"/>
        <v>-3.8267256904290465</v>
      </c>
      <c r="Y116" s="18">
        <f t="shared" si="37"/>
        <v>95</v>
      </c>
      <c r="Z116" s="19">
        <f t="shared" si="27"/>
        <v>12.66666666666666</v>
      </c>
      <c r="AA116" s="19">
        <f t="shared" si="24"/>
        <v>2.1123057710166444</v>
      </c>
      <c r="AB116" s="19">
        <f t="shared" si="28"/>
        <v>3.4288398388248034</v>
      </c>
      <c r="AC116" s="19">
        <f t="shared" si="29"/>
        <v>-1.8517126771788337</v>
      </c>
      <c r="AD116" s="19">
        <f t="shared" si="30"/>
        <v>1.8517126771788337</v>
      </c>
      <c r="AE116" s="19">
        <f t="shared" si="31"/>
        <v>1.4533773670374273</v>
      </c>
      <c r="AF116" s="19">
        <f t="shared" si="32"/>
        <v>-1.4533773670374273</v>
      </c>
      <c r="AG116" s="19">
        <f t="shared" si="25"/>
        <v>1.0550420568960208</v>
      </c>
      <c r="AH116" s="19">
        <f t="shared" si="33"/>
        <v>-1.0550420568960208</v>
      </c>
      <c r="AI116" s="19">
        <f t="shared" si="26"/>
        <v>3.826725690429046</v>
      </c>
    </row>
    <row r="117" spans="21:35" ht="16.5" customHeight="1">
      <c r="U117" s="4">
        <f t="shared" si="36"/>
        <v>96</v>
      </c>
      <c r="V117" s="8">
        <f>U117*V$19</f>
        <v>12.8</v>
      </c>
      <c r="W117" s="6">
        <f>m*g*(2*SQRT(V117^2+d^2)-V117-2*d)</f>
        <v>-3.0773498453398265</v>
      </c>
      <c r="Y117" s="18">
        <f t="shared" si="37"/>
        <v>96</v>
      </c>
      <c r="Z117" s="19">
        <f t="shared" si="27"/>
        <v>12.799999999999994</v>
      </c>
      <c r="AA117" s="19">
        <f>2*g*Z117^2*(2*d+Z117-2*SQRT(Z117^2+d^2))/(3*Z117^2+d^2)</f>
        <v>1.7047369443484386</v>
      </c>
      <c r="AB117" s="19">
        <f t="shared" si="28"/>
        <v>2.7452258019829845</v>
      </c>
      <c r="AC117" s="19">
        <f t="shared" si="29"/>
        <v>-1.656872295013404</v>
      </c>
      <c r="AD117" s="19">
        <f t="shared" si="30"/>
        <v>1.656872295013404</v>
      </c>
      <c r="AE117" s="19">
        <f t="shared" si="31"/>
        <v>1.3056557526195174</v>
      </c>
      <c r="AF117" s="19">
        <f t="shared" si="32"/>
        <v>-1.3056557526195174</v>
      </c>
      <c r="AG117" s="19">
        <f t="shared" si="25"/>
        <v>0.9544392102256307</v>
      </c>
      <c r="AH117" s="19">
        <f t="shared" si="33"/>
        <v>-0.9544392102256307</v>
      </c>
      <c r="AI117" s="19">
        <f t="shared" si="26"/>
        <v>3.077349845339931</v>
      </c>
    </row>
    <row r="118" spans="21:35" ht="16.5" customHeight="1">
      <c r="U118" s="4">
        <f t="shared" si="36"/>
        <v>97</v>
      </c>
      <c r="V118" s="8">
        <f>U118*V$19</f>
        <v>12.933333333333334</v>
      </c>
      <c r="W118" s="6">
        <f>m*g*(2*SQRT(V118^2+d^2)-V118-2*d)</f>
        <v>-2.319834815291545</v>
      </c>
      <c r="Y118" s="18">
        <f>Y117+1</f>
        <v>97</v>
      </c>
      <c r="Z118" s="19">
        <f>Z117+AA$18</f>
        <v>12.933333333333326</v>
      </c>
      <c r="AA118" s="19">
        <f>2*g*Z118^2*(2*d+Z118-2*SQRT(Z118^2+d^2))/(3*Z118^2+d^2)</f>
        <v>1.2895737786291985</v>
      </c>
      <c r="AB118" s="19">
        <f>AA118*(Z118^2+d^2)/Z118^2</f>
        <v>2.060522073324623</v>
      </c>
      <c r="AC118" s="19">
        <f t="shared" si="29"/>
        <v>-1.4354518707795894</v>
      </c>
      <c r="AD118" s="19">
        <f t="shared" si="30"/>
        <v>1.4354518707795894</v>
      </c>
      <c r="AE118" s="19">
        <f t="shared" si="31"/>
        <v>1.1355940201626629</v>
      </c>
      <c r="AF118" s="19">
        <f t="shared" si="32"/>
        <v>-1.1355940201626629</v>
      </c>
      <c r="AG118" s="19">
        <f t="shared" si="25"/>
        <v>0.8357361695457364</v>
      </c>
      <c r="AH118" s="19">
        <f t="shared" si="33"/>
        <v>-0.8357361695457364</v>
      </c>
      <c r="AI118" s="19">
        <f t="shared" si="26"/>
        <v>2.31983481529151</v>
      </c>
    </row>
    <row r="119" spans="21:35" ht="16.5" customHeight="1">
      <c r="U119" s="4">
        <f t="shared" si="36"/>
        <v>98</v>
      </c>
      <c r="V119" s="8">
        <f>U119*V$19</f>
        <v>13.066666666666666</v>
      </c>
      <c r="W119" s="6">
        <f>m*g*(2*SQRT(V119^2+d^2)-V119-2*d)</f>
        <v>-1.5543368276081195</v>
      </c>
      <c r="Y119" s="18">
        <f>Y118+1</f>
        <v>98</v>
      </c>
      <c r="Z119" s="19">
        <f>Z118+AA$18</f>
        <v>13.06666666666666</v>
      </c>
      <c r="AA119" s="19">
        <f>2*g*Z119^2*(2*d+Z119-2*SQRT(Z119^2+d^2))/(3*Z119^2+d^2)</f>
        <v>0.8669658153932911</v>
      </c>
      <c r="AB119" s="19">
        <f>AA119*(Z119^2+d^2)/Z119^2</f>
        <v>1.3747420244298663</v>
      </c>
      <c r="AC119" s="19">
        <f t="shared" si="29"/>
        <v>-1.1724939336430984</v>
      </c>
      <c r="AD119" s="19">
        <f t="shared" si="30"/>
        <v>1.1724939336430984</v>
      </c>
      <c r="AE119" s="19">
        <f t="shared" si="31"/>
        <v>0.9311099910286061</v>
      </c>
      <c r="AF119" s="19">
        <f t="shared" si="32"/>
        <v>-0.9311099910286061</v>
      </c>
      <c r="AG119" s="19">
        <f t="shared" si="25"/>
        <v>0.6897260484141139</v>
      </c>
      <c r="AH119" s="19">
        <f t="shared" si="33"/>
        <v>-0.6897260484141139</v>
      </c>
      <c r="AI119" s="19">
        <f t="shared" si="26"/>
        <v>1.5543368276082243</v>
      </c>
    </row>
    <row r="120" spans="21:35" ht="16.5" customHeight="1">
      <c r="U120" s="4">
        <f t="shared" si="36"/>
        <v>99</v>
      </c>
      <c r="V120" s="8">
        <f>U120*V$19</f>
        <v>13.2</v>
      </c>
      <c r="W120" s="6">
        <f>m*g*(2*SQRT(V120^2+d^2)-V120-2*d)</f>
        <v>-0.7810087177720297</v>
      </c>
      <c r="Y120" s="18">
        <f>Y119+1</f>
        <v>99</v>
      </c>
      <c r="Z120" s="19">
        <f>Z119+AA$18</f>
        <v>13.199999999999992</v>
      </c>
      <c r="AA120" s="19">
        <f>2*g*Z120^2*(2*d+Z120-2*SQRT(Z120^2+d^2))/(3*Z120^2+d^2)</f>
        <v>0.43705986313143785</v>
      </c>
      <c r="AB120" s="19">
        <f>AA120*(Z120^2+d^2)/Z120^2</f>
        <v>0.6878977092812533</v>
      </c>
      <c r="AC120" s="19">
        <f t="shared" si="29"/>
        <v>-0.8293959906349037</v>
      </c>
      <c r="AD120" s="19">
        <f t="shared" si="30"/>
        <v>0.8293959906349037</v>
      </c>
      <c r="AE120" s="19">
        <f t="shared" si="31"/>
        <v>0.6611050318454987</v>
      </c>
      <c r="AF120" s="19">
        <f t="shared" si="32"/>
        <v>-0.6611050318454987</v>
      </c>
      <c r="AG120" s="19">
        <f t="shared" si="25"/>
        <v>0.4928140730560938</v>
      </c>
      <c r="AH120" s="19">
        <f t="shared" si="33"/>
        <v>-0.4928140730560938</v>
      </c>
      <c r="AI120" s="19">
        <f t="shared" si="26"/>
        <v>0.7810087177720645</v>
      </c>
    </row>
    <row r="121" spans="21:35" ht="16.5" customHeight="1">
      <c r="U121" s="4">
        <f t="shared" si="36"/>
        <v>100</v>
      </c>
      <c r="V121" s="8">
        <f>U121*V$19</f>
        <v>13.333333333333334</v>
      </c>
      <c r="W121" s="6">
        <f>m*g*(2*SQRT(V121^2+d^2)-V121-2*d)</f>
        <v>0</v>
      </c>
      <c r="Y121" s="18">
        <f>Y120+1</f>
        <v>100</v>
      </c>
      <c r="Z121" s="19">
        <f>Z120+AA$18</f>
        <v>13.333333333333325</v>
      </c>
      <c r="AA121" s="19">
        <f>2*g*Z121^2*(2*d+Z121-2*SQRT(Z121^2+d^2))/(3*Z121^2+d^2)</f>
        <v>3.9132206247335195E-14</v>
      </c>
      <c r="AB121" s="19">
        <f>AA121*(Z121^2+d^2)/Z121^2</f>
        <v>6.114407226146127E-14</v>
      </c>
      <c r="AC121" s="19">
        <f t="shared" si="29"/>
        <v>-2.4727327445856594E-07</v>
      </c>
      <c r="AD121" s="19">
        <f t="shared" si="30"/>
        <v>2.4727327445856594E-07</v>
      </c>
      <c r="AE121" s="19">
        <f t="shared" si="31"/>
        <v>1.9781861956685269E-07</v>
      </c>
      <c r="AF121" s="19">
        <f t="shared" si="32"/>
        <v>-1.9781861956685269E-07</v>
      </c>
      <c r="AG121" s="19">
        <f t="shared" si="25"/>
        <v>1.4836396467513944E-07</v>
      </c>
      <c r="AH121" s="19">
        <f t="shared" si="33"/>
        <v>-1.4836396467513944E-07</v>
      </c>
      <c r="AI121" s="19">
        <f t="shared" si="26"/>
        <v>6.970424237806583E-14</v>
      </c>
    </row>
    <row r="122" ht="16.5" customHeight="1">
      <c r="V122" s="8"/>
    </row>
    <row r="123" ht="16.5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>
      <c r="AL1019" s="20" t="s">
        <v>54</v>
      </c>
    </row>
    <row r="1020" ht="18" customHeight="1">
      <c r="AK1020" s="19" t="s">
        <v>53</v>
      </c>
    </row>
    <row r="1021" ht="18" customHeight="1">
      <c r="AK1021" s="19" t="s">
        <v>53</v>
      </c>
    </row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</sheetData>
  <sheetProtection password="C289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no_name</dc:creator>
  <cp:keywords/>
  <dc:description/>
  <cp:lastModifiedBy>no_name</cp:lastModifiedBy>
  <dcterms:created xsi:type="dcterms:W3CDTF">2008-03-18T13:44:54Z</dcterms:created>
  <dcterms:modified xsi:type="dcterms:W3CDTF">2009-04-19T08:43:56Z</dcterms:modified>
  <cp:category/>
  <cp:version/>
  <cp:contentType/>
  <cp:contentStatus/>
</cp:coreProperties>
</file>